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lopezma\Desktop\CS02b_tablas\"/>
    </mc:Choice>
  </mc:AlternateContent>
  <xr:revisionPtr revIDLastSave="0" documentId="13_ncr:1_{98E5B351-12AC-44C7-B8A1-8678D309922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Índice" sheetId="8" r:id="rId1"/>
    <sheet name="CS02b-1" sheetId="1" r:id="rId2"/>
    <sheet name="CS02b-2" sheetId="3" r:id="rId3"/>
    <sheet name="CS02b-A1.1" sheetId="4" r:id="rId4"/>
    <sheet name="CS02b-A1.2" sheetId="5" r:id="rId5"/>
    <sheet name="CS02b-A2.1" sheetId="6" r:id="rId6"/>
    <sheet name="CS02b-A2.2" sheetId="7" r:id="rId7"/>
    <sheet name="L.C." sheetId="2" state="hidden" r:id="rId8"/>
  </sheets>
  <externalReferences>
    <externalReference r:id="rId9"/>
  </externalReferences>
  <definedNames>
    <definedName name="_xlnm.Print_Area" localSheetId="1">'CS02b-1'!$A$1:$H$39</definedName>
    <definedName name="_xlnm.Print_Area" localSheetId="2">'CS02b-2'!$A$1:$K$43</definedName>
    <definedName name="_xlnm.Print_Area" localSheetId="4">'CS02b-A1.2'!$A$1:$E$38</definedName>
    <definedName name="_xlnm.Print_Area" localSheetId="6">'CS02b-A2.2'!$A$1:$E$43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3" l="1"/>
  <c r="H42" i="3"/>
  <c r="E42" i="3"/>
  <c r="C42" i="3"/>
  <c r="V41" i="3"/>
  <c r="W41" i="3" s="1"/>
  <c r="S41" i="3"/>
  <c r="T41" i="3" s="1"/>
  <c r="J41" i="3"/>
  <c r="H41" i="3"/>
  <c r="E41" i="3"/>
  <c r="C41" i="3"/>
  <c r="V40" i="3"/>
  <c r="W40" i="3" s="1"/>
  <c r="S40" i="3"/>
  <c r="T40" i="3" s="1"/>
  <c r="J40" i="3"/>
  <c r="H40" i="3"/>
  <c r="E40" i="3"/>
  <c r="C40" i="3"/>
  <c r="V39" i="3"/>
  <c r="W39" i="3" s="1"/>
  <c r="S39" i="3"/>
  <c r="S42" i="3" s="1"/>
  <c r="Q37" i="3"/>
  <c r="P37" i="3"/>
  <c r="O37" i="3"/>
  <c r="N37" i="3"/>
  <c r="N38" i="3" s="1"/>
  <c r="M37" i="3"/>
  <c r="L37" i="3"/>
  <c r="K37" i="3"/>
  <c r="J37" i="3"/>
  <c r="H37" i="3"/>
  <c r="F37" i="3"/>
  <c r="E37" i="3"/>
  <c r="C37" i="3"/>
  <c r="U36" i="3"/>
  <c r="V36" i="3" s="1"/>
  <c r="R36" i="3"/>
  <c r="S36" i="3" s="1"/>
  <c r="M36" i="3"/>
  <c r="L36" i="3"/>
  <c r="K36" i="3"/>
  <c r="J36" i="3"/>
  <c r="H36" i="3"/>
  <c r="F36" i="3"/>
  <c r="E36" i="3"/>
  <c r="C36" i="3"/>
  <c r="U35" i="3"/>
  <c r="V35" i="3" s="1"/>
  <c r="S35" i="3"/>
  <c r="R35" i="3"/>
  <c r="M35" i="3"/>
  <c r="L35" i="3"/>
  <c r="K35" i="3"/>
  <c r="J35" i="3"/>
  <c r="H35" i="3"/>
  <c r="F35" i="3"/>
  <c r="E35" i="3"/>
  <c r="C35" i="3"/>
  <c r="U34" i="3"/>
  <c r="V34" i="3" s="1"/>
  <c r="S34" i="3"/>
  <c r="R34" i="3"/>
  <c r="M34" i="3"/>
  <c r="L34" i="3"/>
  <c r="K34" i="3"/>
  <c r="J34" i="3"/>
  <c r="H34" i="3"/>
  <c r="F34" i="3"/>
  <c r="E34" i="3"/>
  <c r="C34" i="3"/>
  <c r="U33" i="3"/>
  <c r="V33" i="3" s="1"/>
  <c r="R33" i="3"/>
  <c r="S33" i="3" s="1"/>
  <c r="M33" i="3"/>
  <c r="L33" i="3"/>
  <c r="K33" i="3"/>
  <c r="F33" i="3"/>
  <c r="Q31" i="3"/>
  <c r="P31" i="3"/>
  <c r="P32" i="3" s="1"/>
  <c r="O31" i="3"/>
  <c r="N31" i="3"/>
  <c r="N32" i="3" s="1"/>
  <c r="M31" i="3"/>
  <c r="L31" i="3"/>
  <c r="K31" i="3"/>
  <c r="J31" i="3"/>
  <c r="H31" i="3"/>
  <c r="F31" i="3"/>
  <c r="E31" i="3"/>
  <c r="C31" i="3"/>
  <c r="M30" i="3"/>
  <c r="L30" i="3"/>
  <c r="K30" i="3"/>
  <c r="J30" i="3"/>
  <c r="H30" i="3"/>
  <c r="F30" i="3"/>
  <c r="E30" i="3"/>
  <c r="C30" i="3"/>
  <c r="M29" i="3"/>
  <c r="L29" i="3"/>
  <c r="K29" i="3"/>
  <c r="J29" i="3"/>
  <c r="H29" i="3"/>
  <c r="F29" i="3"/>
  <c r="E29" i="3"/>
  <c r="C29" i="3"/>
  <c r="M28" i="3"/>
  <c r="L28" i="3"/>
  <c r="K28" i="3"/>
  <c r="F28" i="3"/>
  <c r="Q26" i="3"/>
  <c r="P26" i="3"/>
  <c r="O26" i="3"/>
  <c r="N26" i="3"/>
  <c r="N27" i="3" s="1"/>
  <c r="M26" i="3"/>
  <c r="L26" i="3"/>
  <c r="K26" i="3"/>
  <c r="J26" i="3"/>
  <c r="H26" i="3"/>
  <c r="F26" i="3"/>
  <c r="E26" i="3"/>
  <c r="C26" i="3"/>
  <c r="M25" i="3"/>
  <c r="L25" i="3"/>
  <c r="K25" i="3"/>
  <c r="F25" i="3"/>
  <c r="Q23" i="3"/>
  <c r="P23" i="3"/>
  <c r="O23" i="3"/>
  <c r="N23" i="3"/>
  <c r="M23" i="3"/>
  <c r="L23" i="3"/>
  <c r="K23" i="3"/>
  <c r="J23" i="3"/>
  <c r="H23" i="3"/>
  <c r="F23" i="3"/>
  <c r="E23" i="3"/>
  <c r="C23" i="3"/>
  <c r="M22" i="3"/>
  <c r="L22" i="3"/>
  <c r="K22" i="3"/>
  <c r="J22" i="3"/>
  <c r="H22" i="3"/>
  <c r="F22" i="3"/>
  <c r="E22" i="3"/>
  <c r="C22" i="3"/>
  <c r="M21" i="3"/>
  <c r="L21" i="3"/>
  <c r="K21" i="3"/>
  <c r="J21" i="3"/>
  <c r="H21" i="3"/>
  <c r="F21" i="3"/>
  <c r="E21" i="3"/>
  <c r="C21" i="3"/>
  <c r="M20" i="3"/>
  <c r="L20" i="3"/>
  <c r="K20" i="3"/>
  <c r="J20" i="3"/>
  <c r="H20" i="3"/>
  <c r="F20" i="3"/>
  <c r="E20" i="3"/>
  <c r="C20" i="3"/>
  <c r="M19" i="3"/>
  <c r="L19" i="3"/>
  <c r="K19" i="3"/>
  <c r="F19" i="3"/>
  <c r="Q17" i="3"/>
  <c r="P17" i="3"/>
  <c r="O17" i="3"/>
  <c r="N17" i="3"/>
  <c r="M17" i="3"/>
  <c r="L17" i="3"/>
  <c r="J17" i="3"/>
  <c r="H17" i="3"/>
  <c r="E17" i="3"/>
  <c r="C17" i="3"/>
  <c r="M16" i="3"/>
  <c r="L16" i="3"/>
  <c r="P15" i="3"/>
  <c r="Q14" i="3"/>
  <c r="P14" i="3"/>
  <c r="O14" i="3"/>
  <c r="N14" i="3"/>
  <c r="N15" i="3" s="1"/>
  <c r="M14" i="3"/>
  <c r="L14" i="3"/>
  <c r="K14" i="3"/>
  <c r="J14" i="3"/>
  <c r="H14" i="3"/>
  <c r="F14" i="3"/>
  <c r="E14" i="3"/>
  <c r="C14" i="3"/>
  <c r="M13" i="3"/>
  <c r="L13" i="3"/>
  <c r="K13" i="3"/>
  <c r="J13" i="3"/>
  <c r="H13" i="3"/>
  <c r="F13" i="3"/>
  <c r="E13" i="3"/>
  <c r="C13" i="3"/>
  <c r="M12" i="3"/>
  <c r="L12" i="3"/>
  <c r="K12" i="3"/>
  <c r="F12" i="3"/>
  <c r="Q10" i="3"/>
  <c r="P11" i="3" s="1"/>
  <c r="P10" i="3"/>
  <c r="O10" i="3"/>
  <c r="N10" i="3"/>
  <c r="N11" i="3" s="1"/>
  <c r="M10" i="3"/>
  <c r="L10" i="3"/>
  <c r="K10" i="3"/>
  <c r="J10" i="3"/>
  <c r="H10" i="3"/>
  <c r="F10" i="3"/>
  <c r="E10" i="3"/>
  <c r="C10" i="3"/>
  <c r="M9" i="3"/>
  <c r="L9" i="3"/>
  <c r="K9" i="3"/>
  <c r="F9" i="3"/>
  <c r="M7" i="3"/>
  <c r="L7" i="3"/>
  <c r="K7" i="3"/>
  <c r="F7" i="3"/>
  <c r="N18" i="3" l="1"/>
  <c r="N24" i="3"/>
  <c r="T39" i="3"/>
  <c r="T42" i="3" s="1"/>
  <c r="P38" i="3"/>
  <c r="P18" i="3"/>
  <c r="P24" i="3"/>
  <c r="P27" i="3"/>
  <c r="W42" i="3"/>
  <c r="V42" i="3"/>
  <c r="E33" i="1" l="1"/>
  <c r="H36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<sst xmlns="http://schemas.openxmlformats.org/spreadsheetml/2006/main" count="413" uniqueCount="121">
  <si>
    <t>Entidad
federativa</t>
  </si>
  <si>
    <t>12 - 14</t>
  </si>
  <si>
    <t>15 - 17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</si>
  <si>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</si>
  <si>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</si>
  <si>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</si>
  <si>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</si>
  <si>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</si>
  <si>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</si>
  <si>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</si>
  <si>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</si>
  <si>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</si>
  <si>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</si>
  <si>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</si>
  <si>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</si>
  <si>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</si>
  <si>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</si>
  <si>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</si>
  <si>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</si>
  <si>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</si>
  <si>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</si>
  <si>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</si>
  <si>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</si>
  <si>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</si>
  <si>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</si>
  <si>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</si>
  <si>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</si>
  <si>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</si>
  <si>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</si>
  <si>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</si>
  <si>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</si>
  <si>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</si>
  <si>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</si>
  <si>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</si>
  <si>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</si>
  <si>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L.I.</t>
  </si>
  <si>
    <t>L.S.</t>
  </si>
  <si>
    <t>Nacional 2010</t>
  </si>
  <si>
    <t>Tabla 2b.1-A1 Límites de confianza de la asistencia escolar de las poblaciones de 3 a 17 años, por entidad federativa (2010) y nacional (2000)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</si>
  <si>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La información para 2000 no es representativa por entidad federativa, motivo por el cual sólo se presentan los datos nacionales.
Fuente: INEE, cálculos con base en Encuesta Nacional de Ingresos y Gastos de los Hogares 2000, Inegi y Encuesta Nacional de Ingresos y Gastos de los Hogares 2010, Módulo de Condiciones Socioeconómicas, Inegi.</t>
    </r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</si>
  <si>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</si>
  <si>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2</t>
    </r>
  </si>
  <si>
    <t>Nacional</t>
  </si>
  <si>
    <r>
      <t xml:space="preserve">Tasa de asistencia (%) de la población con el antecedente para cursar </t>
    </r>
    <r>
      <rPr>
        <b/>
        <vertAlign val="superscript"/>
        <sz val="8"/>
        <color indexed="9"/>
        <rFont val="Arial"/>
        <family val="2"/>
      </rPr>
      <t>1</t>
    </r>
  </si>
  <si>
    <t>CS02b-1 Tasa de asistencia escolar de la población en edades seleccionadas, con el antecedente para cursar educación secundaria y media superior según entidad federativa (2000 y 2010)</t>
  </si>
  <si>
    <t>Secundaria
12 a 14</t>
  </si>
  <si>
    <t>Media superior
15 a 17</t>
  </si>
  <si>
    <r>
      <t>1</t>
    </r>
    <r>
      <rPr>
        <sz val="6"/>
        <color theme="1"/>
        <rFont val="Arial"/>
        <family val="2"/>
      </rPr>
      <t xml:space="preserve"> Para el año 2000 no se establecen diferencias estadísticamente significativas con respecto a la media nacional, ya que la fuente es el Censo.
</t>
    </r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Arial"/>
        <family val="2"/>
      </rPr>
      <t xml:space="preserve"> Población que asiste a nivel nacional.
* Diferencia estadísticamente significativa a 95% de confianza con respecto a la media nacional.
Nota: Entre el año 2000 y 2010 todas las entidades y grupos de edad presentan diferencias estadísticamente significativas a 95% de confianza, a excepción de Baja California Sur, Campeche y Yucatán para la población de 15 a 17 años de edad con el antecedente para cursar educación media superior.
Fuente: INEE, cálculos con base en el </t>
    </r>
    <r>
      <rPr>
        <i/>
        <sz val="6"/>
        <color theme="1"/>
        <rFont val="Arial"/>
        <family val="2"/>
      </rPr>
      <t>XIII Censo General de Población y Vivienda 2000,</t>
    </r>
    <r>
      <rPr>
        <sz val="6"/>
        <color theme="1"/>
        <rFont val="Arial"/>
        <family val="2"/>
      </rPr>
      <t xml:space="preserve"> Inegi, y en la </t>
    </r>
    <r>
      <rPr>
        <i/>
        <sz val="6"/>
        <color theme="1"/>
        <rFont val="Arial"/>
        <family val="2"/>
      </rPr>
      <t>Muestra del Censo de Población y Vivienda 2010</t>
    </r>
    <r>
      <rPr>
        <sz val="6"/>
        <color theme="1"/>
        <rFont val="Arial"/>
        <family val="2"/>
      </rPr>
      <t>, Inegi.</t>
    </r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</si>
  <si>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</si>
  <si>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>Población total</t>
  </si>
  <si>
    <t>Sexo</t>
  </si>
  <si>
    <t>Hombres</t>
  </si>
  <si>
    <t>Mujeres</t>
  </si>
  <si>
    <t>Tamaño de localidad</t>
  </si>
  <si>
    <t>Rural</t>
  </si>
  <si>
    <t>Semiurbana</t>
  </si>
  <si>
    <t>Urbana</t>
  </si>
  <si>
    <t>Tipo de hablante</t>
  </si>
  <si>
    <t>Hablante de lengua indígena</t>
  </si>
  <si>
    <t>Hablante sólo de español</t>
  </si>
  <si>
    <t>Nivel de escolaridad del jefe</t>
  </si>
  <si>
    <t>Sin instrucción</t>
  </si>
  <si>
    <t>Básico incompleto</t>
  </si>
  <si>
    <t>Básico completo</t>
  </si>
  <si>
    <t>Medio superior completo</t>
  </si>
  <si>
    <t>Marginación</t>
  </si>
  <si>
    <t>Alta</t>
  </si>
  <si>
    <t>Baja</t>
  </si>
  <si>
    <t>Condición de pobreza</t>
  </si>
  <si>
    <t>Alimentaria</t>
  </si>
  <si>
    <t>De capacidades</t>
  </si>
  <si>
    <t>De patrimonio</t>
  </si>
  <si>
    <t>No pobres</t>
  </si>
  <si>
    <t>I</t>
  </si>
  <si>
    <t>II</t>
  </si>
  <si>
    <t>III</t>
  </si>
  <si>
    <t>IV</t>
  </si>
  <si>
    <t>V</t>
  </si>
  <si>
    <t>Condición de actividad</t>
  </si>
  <si>
    <t>Pob. Asiste</t>
  </si>
  <si>
    <t>Pob. No Asiste</t>
  </si>
  <si>
    <t>Becas</t>
  </si>
  <si>
    <t>n.d.</t>
  </si>
  <si>
    <t>Trabajo mixto ≥ 20 h</t>
  </si>
  <si>
    <t>Trabajo dom. ≥ 20 h</t>
  </si>
  <si>
    <t>No trabaja o menos de 20 h</t>
  </si>
  <si>
    <t>n.d. No disponible.</t>
  </si>
  <si>
    <t>CS02b-2 Tasa de asistencia escolar de la población en edades seleccionadas con el antecedente para cursar educación secundaria y media superior según subpoblación seleccionada (2000 y 2010)</t>
  </si>
  <si>
    <t>Media superior 
15 a 17</t>
  </si>
  <si>
    <r>
      <t xml:space="preserve">Tasa de asistencia (%) de la población con el antecedente escolar para cursar educación </t>
    </r>
    <r>
      <rPr>
        <b/>
        <vertAlign val="superscript"/>
        <sz val="8"/>
        <color theme="0"/>
        <rFont val="Arial"/>
        <family val="2"/>
      </rPr>
      <t>2</t>
    </r>
  </si>
  <si>
    <t>Superior completa</t>
  </si>
  <si>
    <t>Quintil de ingreso</t>
  </si>
  <si>
    <t>Trabajo extradomést. ≥ 20 h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</si>
  <si>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Nota técnica Subpoblaciones, escolaridad y población atendible al final del apartado.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Para las variables Sexo, Tamaño de localidad, Tipo de hablante, Nivel de escolaridad del jefe de hogar y Marginación del año 2000, no se establecen  diferencias estadísticamente significativas, ya que la fuente es el Censo.
* Diferencia estadísticamente significativa a 95% de confianza con respecto a la categoría previa.
≠ Diferencia estadísticamente significativa a 95% de confianza  con respecto al año 2000.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Muestra del Censo de Población y Vivienda 2010,</t>
    </r>
    <r>
      <rPr>
        <sz val="6"/>
        <rFont val="Arial"/>
        <family val="2"/>
      </rPr>
      <t xml:space="preserve"> Inegi, para las subpoblaciones Población, Tamaño de localidad, Tipo de hablante y Nivel de escolaridad del jefe de hogar; en el </t>
    </r>
    <r>
      <rPr>
        <i/>
        <sz val="6"/>
        <rFont val="Arial"/>
        <family val="2"/>
      </rPr>
      <t>Índice de marginación municipal 2000</t>
    </r>
    <r>
      <rPr>
        <sz val="6"/>
        <rFont val="Arial"/>
        <family val="2"/>
      </rPr>
      <t xml:space="preserve"> y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Conapo, para la subpoblación Marginación; en la </t>
    </r>
    <r>
      <rPr>
        <i/>
        <sz val="6"/>
        <rFont val="Arial"/>
        <family val="2"/>
      </rPr>
      <t>Encuesta Nacional de Ingresos y Gastos de los Hogares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Encuesta Nacional de Ingresos y Gastos de los Hogares. Tradicional 2010,</t>
    </r>
    <r>
      <rPr>
        <sz val="6"/>
        <rFont val="Arial"/>
        <family val="2"/>
      </rPr>
      <t xml:space="preserve"> Inegi, para las subpoblaciones Condición de pobreza y Quintil de ingreso; y en la </t>
    </r>
    <r>
      <rPr>
        <i/>
        <sz val="6"/>
        <rFont val="Arial"/>
        <family val="2"/>
      </rPr>
      <t>Encuesta Nacional de Ocupación y Empleo, 4° trimestre de 2011. Módulo de Trabajo Infantil,</t>
    </r>
    <r>
      <rPr>
        <sz val="6"/>
        <rFont val="Arial"/>
        <family val="2"/>
      </rPr>
      <t xml:space="preserve"> Inegi, para la subpoblación Condición de actividad.</t>
    </r>
  </si>
  <si>
    <t>CS02b-A1.1 Límites de confianza de la tasa de asistencia escolar de la población en edades seleccionadas, con el antecedente para cursar educación secundaria y media superior, según entidad federativa (2010)</t>
  </si>
  <si>
    <t>Entidad federativa</t>
  </si>
  <si>
    <t>Límites de confianza de la tasa de asistencia escolar (%) de la población con el antecedente para cursar educación</t>
  </si>
  <si>
    <r>
      <t xml:space="preserve">L.I. Límite inferior de confianza.
L.S. Límite superior de confianza.
Fuente: INEE, cálculos con base en la </t>
    </r>
    <r>
      <rPr>
        <i/>
        <sz val="6"/>
        <rFont val="Arial"/>
        <family val="2"/>
      </rPr>
      <t>Muestra del Censo de Población y Vivienda 2010,</t>
    </r>
    <r>
      <rPr>
        <sz val="6"/>
        <rFont val="Arial"/>
        <family val="2"/>
      </rPr>
      <t xml:space="preserve"> Inegi.</t>
    </r>
  </si>
  <si>
    <t>CS02b-A1.2 Población en edades seleccionadas, con el antecedente para cursar educación secundaria y media superior que asiste a la escuela, según entidad federativa (2000 y 2010)</t>
  </si>
  <si>
    <t>Población que asiste a la escuela con el antecedente para cursar educación</t>
  </si>
  <si>
    <r>
      <t xml:space="preserve">Fuentes: INEE, cálculos con base en el </t>
    </r>
    <r>
      <rPr>
        <i/>
        <sz val="6"/>
        <rFont val="Arial"/>
        <family val="2"/>
      </rPr>
      <t>XII Censo General de Población y Vivienda 2000,</t>
    </r>
    <r>
      <rPr>
        <sz val="6"/>
        <rFont val="Arial"/>
        <family val="2"/>
      </rPr>
      <t xml:space="preserve"> Inegi, y en la </t>
    </r>
    <r>
      <rPr>
        <i/>
        <sz val="6"/>
        <rFont val="Arial"/>
        <family val="2"/>
      </rPr>
      <t>Muestra del Censo de Población y Vivienda 2010,</t>
    </r>
    <r>
      <rPr>
        <sz val="6"/>
        <rFont val="Arial"/>
        <family val="2"/>
      </rPr>
      <t xml:space="preserve"> Inegi.</t>
    </r>
  </si>
  <si>
    <t>CS02b-A2.1 Límites de confianza de la tasa de asistencia escolar de la población con el antecedente para cursar educación secundaria y media superior, según características seleccionadas (2000 y 2010)</t>
  </si>
  <si>
    <t>Límites de confianza de la tasa de asistencia escolar (%) de la
población con el antecedente para cursar educación</t>
  </si>
  <si>
    <t>n.a.</t>
  </si>
  <si>
    <t>Tipo de hogar</t>
  </si>
  <si>
    <t>Hogar indígena</t>
  </si>
  <si>
    <t>Hogar no indígena</t>
  </si>
  <si>
    <t>Básica incompleta</t>
  </si>
  <si>
    <t>Básica completa</t>
  </si>
  <si>
    <t>Media superior completa</t>
  </si>
  <si>
    <t>Trabajo extradoméstico ≥ 20 h</t>
  </si>
  <si>
    <t>Trabajo doméstico ≥ 20 h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</si>
  <si>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nota técnica "Subpoblaciones, escolaridad y población atendible" al final del apartado "Contexto social" en la obra impresa.
L.I. Límite inferior de confianza.
L.S. Límite superior de confianza.
n.a. No aplica.
n.d. No disponible.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Muestra del Censo de Población y Vivienda 2010,</t>
    </r>
    <r>
      <rPr>
        <sz val="6"/>
        <rFont val="Arial"/>
        <family val="2"/>
      </rPr>
      <t xml:space="preserve"> Inegi para las subpoblaciones población, tamaño de localidad, tipo de hablante y nivel de escolaridad del jefe de hogar; en el </t>
    </r>
    <r>
      <rPr>
        <i/>
        <sz val="6"/>
        <rFont val="Arial"/>
        <family val="2"/>
      </rPr>
      <t>Índice de marginación municipal 2000</t>
    </r>
    <r>
      <rPr>
        <sz val="6"/>
        <rFont val="Arial"/>
        <family val="2"/>
      </rPr>
      <t xml:space="preserve"> y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Conapo, para la subpoblación marginación; en la </t>
    </r>
    <r>
      <rPr>
        <i/>
        <sz val="6"/>
        <rFont val="Arial"/>
        <family val="2"/>
      </rPr>
      <t>Encuesta Nacional de Ingresos y Gastos de los Hogares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Encuesta Nacional de Ingresos y Gastos de los Hogares. Tradicional 2010,</t>
    </r>
    <r>
      <rPr>
        <sz val="6"/>
        <rFont val="Arial"/>
        <family val="2"/>
      </rPr>
      <t xml:space="preserve"> Inegi, para las subpoblaciones condición de pobreza y quintil de ingreso; y en la </t>
    </r>
    <r>
      <rPr>
        <i/>
        <sz val="6"/>
        <rFont val="Arial"/>
        <family val="2"/>
      </rPr>
      <t>Encuesta Nacional de Ocupación y Empleo, 4° trimestre de 2011. Módulo de Trabajo Infantil,</t>
    </r>
    <r>
      <rPr>
        <sz val="6"/>
        <rFont val="Arial"/>
        <family val="2"/>
      </rPr>
      <t xml:space="preserve"> Inegi, para la subpoblación condición de actividad.</t>
    </r>
  </si>
  <si>
    <t>CS02b-A2.2 Población en edades seleccionadas, con el antecedente para cursar educación secundaria y media superior que asiste a la escuela, según subpoblación seleccionada (2000 y 2010)</t>
  </si>
  <si>
    <r>
      <t>Tipo de hablante</t>
    </r>
    <r>
      <rPr>
        <b/>
        <vertAlign val="superscript"/>
        <sz val="8"/>
        <color indexed="9"/>
        <rFont val="Arial"/>
        <family val="2"/>
      </rPr>
      <t>2</t>
    </r>
  </si>
  <si>
    <r>
      <t>Nivel de escolaridad del jefe</t>
    </r>
    <r>
      <rPr>
        <b/>
        <vertAlign val="superscript"/>
        <sz val="8"/>
        <color indexed="9"/>
        <rFont val="Arial"/>
        <family val="2"/>
      </rPr>
      <t>2</t>
    </r>
  </si>
  <si>
    <r>
      <t>Condición de pobreza</t>
    </r>
    <r>
      <rPr>
        <b/>
        <vertAlign val="superscript"/>
        <sz val="8"/>
        <color indexed="9"/>
        <rFont val="Arial"/>
        <family val="2"/>
      </rPr>
      <t>3</t>
    </r>
  </si>
  <si>
    <r>
      <t>Quintil de ingreso</t>
    </r>
    <r>
      <rPr>
        <b/>
        <vertAlign val="superscript"/>
        <sz val="8"/>
        <color indexed="9"/>
        <rFont val="Arial"/>
        <family val="2"/>
      </rPr>
      <t>3</t>
    </r>
  </si>
  <si>
    <r>
      <t>Condición de actividad</t>
    </r>
    <r>
      <rPr>
        <b/>
        <vertAlign val="superscript"/>
        <sz val="8"/>
        <color indexed="9"/>
        <rFont val="Arial"/>
        <family val="2"/>
      </rPr>
      <t>3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</si>
  <si>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Ver nota técnica "Subpoblaciones, escolaridad y población atendible" al final del apartado "Contexto social" en la obra impresa.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La suma de las categorías no coincide con el dato de la población total debido a una ligera pérdida de casos no especificados.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La suma de las categorías no coincide con el dato de la población total debido a que estas subpoblaciones utilizan una fuente de información diferente.
n.d. No disponible. 
Fuentes: INEE, cálculos con base en el </t>
    </r>
    <r>
      <rPr>
        <i/>
        <sz val="6"/>
        <rFont val="Arial"/>
        <family val="2"/>
      </rPr>
      <t>XII Censo General de Población y Vivienda 2000</t>
    </r>
    <r>
      <rPr>
        <sz val="6"/>
        <rFont val="Arial"/>
        <family val="2"/>
      </rPr>
      <t xml:space="preserve"> y la </t>
    </r>
    <r>
      <rPr>
        <i/>
        <sz val="6"/>
        <rFont val="Arial"/>
        <family val="2"/>
      </rPr>
      <t>Muestra del Censo de Población y Vivienda 2010,</t>
    </r>
    <r>
      <rPr>
        <sz val="6"/>
        <rFont val="Arial"/>
        <family val="2"/>
      </rPr>
      <t xml:space="preserve"> Inegi, para las subpoblaciones población, tamaño de localidad, tipo de hablante y nivel de escolaridad del jefe de hogar; en el </t>
    </r>
    <r>
      <rPr>
        <i/>
        <sz val="6"/>
        <rFont val="Arial"/>
        <family val="2"/>
      </rPr>
      <t>Índice de marginación municipal 2000</t>
    </r>
    <r>
      <rPr>
        <sz val="6"/>
        <rFont val="Arial"/>
        <family val="2"/>
      </rPr>
      <t xml:space="preserve"> y el </t>
    </r>
    <r>
      <rPr>
        <i/>
        <sz val="6"/>
        <rFont val="Arial"/>
        <family val="2"/>
      </rPr>
      <t>Índice de marginación por municipio 2010,</t>
    </r>
    <r>
      <rPr>
        <sz val="6"/>
        <rFont val="Arial"/>
        <family val="2"/>
      </rPr>
      <t xml:space="preserve"> Conapo, para la subpoblación marginación; en la </t>
    </r>
    <r>
      <rPr>
        <i/>
        <sz val="6"/>
        <rFont val="Arial"/>
        <family val="2"/>
      </rPr>
      <t xml:space="preserve">Encuesta Nacional de Ingresos y Gastos de los Hogares 2000 </t>
    </r>
    <r>
      <rPr>
        <sz val="6"/>
        <rFont val="Arial"/>
        <family val="2"/>
      </rPr>
      <t xml:space="preserve">y la </t>
    </r>
    <r>
      <rPr>
        <i/>
        <sz val="6"/>
        <rFont val="Arial"/>
        <family val="2"/>
      </rPr>
      <t>Encuesta Nacional de Ingresos y Gastos de los Hogares. Tradicional 2010,</t>
    </r>
    <r>
      <rPr>
        <sz val="6"/>
        <rFont val="Arial"/>
        <family val="2"/>
      </rPr>
      <t xml:space="preserve"> Inegi, para las subpoblaciones condición de pobreza y quintil de ingreso; y en la </t>
    </r>
    <r>
      <rPr>
        <i/>
        <sz val="6"/>
        <rFont val="Arial"/>
        <family val="2"/>
      </rPr>
      <t>Encuesta Nacional de Ocupación y Empleo, 4° trimestre de 2011. Módulo de Trabajo Infantil,</t>
    </r>
    <r>
      <rPr>
        <sz val="6"/>
        <rFont val="Arial"/>
        <family val="2"/>
      </rPr>
      <t xml:space="preserve"> Inegi, para la subpoblación condición de actividad.</t>
    </r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</si>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</sst>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"/>
    <numFmt numFmtId="166" formatCode="#\ ###\ ##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8"/>
      <color theme="0"/>
      <name val="Arial"/>
      <family val="2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ck">
        <color rgb="FF000080"/>
      </right>
      <top/>
      <bottom style="thin">
        <color theme="0"/>
      </bottom>
      <diagonal/>
    </border>
    <border>
      <left/>
      <right style="thick">
        <color rgb="FF00008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3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164" fontId="4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3" fillId="2" borderId="0" xfId="0" applyNumberFormat="1" applyFont="1" applyFill="1" applyAlignment="1">
      <alignment horizontal="right" indent="1"/>
    </xf>
    <xf numFmtId="0" fontId="0" fillId="0" borderId="0" xfId="0" applyAlignment="1">
      <alignment horizontal="right" indent="1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165" fontId="0" fillId="0" borderId="0" xfId="0" applyNumberFormat="1"/>
    <xf numFmtId="3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indent="3"/>
    </xf>
    <xf numFmtId="164" fontId="2" fillId="0" borderId="1" xfId="0" applyNumberFormat="1" applyFont="1" applyBorder="1" applyAlignment="1">
      <alignment horizontal="right" indent="3"/>
    </xf>
    <xf numFmtId="164" fontId="3" fillId="2" borderId="0" xfId="0" applyNumberFormat="1" applyFont="1" applyFill="1" applyAlignment="1">
      <alignment horizontal="right" indent="3"/>
    </xf>
    <xf numFmtId="0" fontId="3" fillId="2" borderId="1" xfId="0" applyFont="1" applyFill="1" applyBorder="1" applyAlignment="1">
      <alignment horizontal="left" vertical="center"/>
    </xf>
    <xf numFmtId="0" fontId="12" fillId="0" borderId="0" xfId="1"/>
    <xf numFmtId="0" fontId="3" fillId="2" borderId="8" xfId="1" applyFont="1" applyFill="1" applyBorder="1" applyAlignment="1">
      <alignment horizontal="center" vertical="center" wrapText="1"/>
    </xf>
    <xf numFmtId="0" fontId="2" fillId="0" borderId="0" xfId="1" applyFont="1"/>
    <xf numFmtId="0" fontId="3" fillId="2" borderId="0" xfId="1" applyFont="1" applyFill="1"/>
    <xf numFmtId="3" fontId="2" fillId="0" borderId="0" xfId="1" applyNumberFormat="1" applyFont="1" applyAlignment="1">
      <alignment horizontal="center"/>
    </xf>
    <xf numFmtId="0" fontId="3" fillId="2" borderId="1" xfId="1" applyFont="1" applyFill="1" applyBorder="1" applyAlignment="1">
      <alignment horizontal="left"/>
    </xf>
    <xf numFmtId="164" fontId="2" fillId="0" borderId="0" xfId="1" applyNumberFormat="1" applyFont="1" applyAlignment="1">
      <alignment horizontal="right" indent="2"/>
    </xf>
    <xf numFmtId="164" fontId="2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vertical="top"/>
    </xf>
    <xf numFmtId="164" fontId="2" fillId="0" borderId="0" xfId="1" applyNumberFormat="1" applyFont="1"/>
    <xf numFmtId="0" fontId="3" fillId="2" borderId="0" xfId="1" applyFont="1" applyFill="1" applyAlignment="1">
      <alignment horizontal="left"/>
    </xf>
    <xf numFmtId="0" fontId="12" fillId="0" borderId="0" xfId="1" applyAlignment="1">
      <alignment horizontal="right" indent="2"/>
    </xf>
    <xf numFmtId="0" fontId="13" fillId="2" borderId="0" xfId="1" applyFont="1" applyFill="1" applyAlignment="1">
      <alignment horizontal="left" indent="2"/>
    </xf>
    <xf numFmtId="164" fontId="14" fillId="0" borderId="0" xfId="1" applyNumberFormat="1" applyFont="1" applyAlignment="1">
      <alignment horizontal="center"/>
    </xf>
    <xf numFmtId="0" fontId="13" fillId="2" borderId="1" xfId="1" applyFont="1" applyFill="1" applyBorder="1" applyAlignment="1">
      <alignment horizontal="left" indent="2"/>
    </xf>
    <xf numFmtId="0" fontId="15" fillId="0" borderId="0" xfId="1" applyFont="1"/>
    <xf numFmtId="0" fontId="5" fillId="0" borderId="0" xfId="1" applyFont="1" applyAlignment="1">
      <alignment vertical="top"/>
    </xf>
    <xf numFmtId="166" fontId="14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 vertical="top"/>
    </xf>
    <xf numFmtId="166" fontId="2" fillId="0" borderId="0" xfId="1" applyNumberFormat="1" applyFont="1" applyAlignment="1">
      <alignment horizontal="right" indent="2"/>
    </xf>
    <xf numFmtId="164" fontId="12" fillId="0" borderId="0" xfId="1" applyNumberFormat="1"/>
    <xf numFmtId="1" fontId="12" fillId="0" borderId="0" xfId="1" applyNumberFormat="1"/>
    <xf numFmtId="166" fontId="12" fillId="0" borderId="0" xfId="1" applyNumberFormat="1" applyAlignment="1">
      <alignment horizontal="right"/>
    </xf>
    <xf numFmtId="164" fontId="2" fillId="0" borderId="0" xfId="1" quotePrefix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1" applyAlignment="1">
      <alignment horizontal="center"/>
    </xf>
    <xf numFmtId="164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 indent="2"/>
    </xf>
    <xf numFmtId="3" fontId="2" fillId="3" borderId="0" xfId="1" applyNumberFormat="1" applyFont="1" applyFill="1" applyAlignment="1">
      <alignment horizontal="right"/>
    </xf>
    <xf numFmtId="3" fontId="2" fillId="4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4" borderId="0" xfId="1" applyNumberFormat="1" applyFont="1" applyFill="1" applyAlignment="1">
      <alignment horizontal="right"/>
    </xf>
    <xf numFmtId="0" fontId="14" fillId="2" borderId="0" xfId="1" applyFont="1" applyFill="1" applyAlignment="1">
      <alignment horizontal="left" indent="2"/>
    </xf>
    <xf numFmtId="0" fontId="14" fillId="2" borderId="1" xfId="1" applyFont="1" applyFill="1" applyBorder="1" applyAlignment="1">
      <alignment horizontal="left" indent="2"/>
    </xf>
    <xf numFmtId="0" fontId="8" fillId="2" borderId="0" xfId="1" applyFont="1" applyFill="1"/>
    <xf numFmtId="49" fontId="5" fillId="0" borderId="0" xfId="1" applyNumberFormat="1" applyFont="1"/>
    <xf numFmtId="0" fontId="3" fillId="2" borderId="8" xfId="0" quotePrefix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right" indent="3"/>
    </xf>
    <xf numFmtId="3" fontId="0" fillId="0" borderId="0" xfId="0" applyNumberFormat="1"/>
    <xf numFmtId="3" fontId="2" fillId="0" borderId="1" xfId="0" applyNumberFormat="1" applyFont="1" applyBorder="1" applyAlignment="1">
      <alignment horizontal="right" indent="3"/>
    </xf>
    <xf numFmtId="3" fontId="3" fillId="2" borderId="1" xfId="0" applyNumberFormat="1" applyFont="1" applyFill="1" applyBorder="1" applyAlignment="1">
      <alignment horizontal="right" indent="3"/>
    </xf>
    <xf numFmtId="0" fontId="5" fillId="0" borderId="0" xfId="1" applyFont="1"/>
    <xf numFmtId="166" fontId="2" fillId="0" borderId="0" xfId="1" applyNumberFormat="1" applyFont="1"/>
    <xf numFmtId="0" fontId="18" fillId="0" borderId="0" xfId="1" applyFont="1"/>
    <xf numFmtId="166" fontId="2" fillId="0" borderId="0" xfId="1" quotePrefix="1" applyNumberFormat="1" applyFont="1" applyAlignment="1">
      <alignment horizontal="right"/>
    </xf>
    <xf numFmtId="0" fontId="3" fillId="2" borderId="8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2" borderId="8" xfId="0" quotePrefix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6" fillId="0" borderId="0" xfId="1" applyFont="1" applyAlignment="1">
      <alignment horizontal="justify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8" xfId="1" quotePrefix="1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horizontal="center"/>
    </xf>
    <xf numFmtId="0" fontId="5" fillId="0" borderId="0" xfId="1" applyFont="1" applyAlignment="1">
      <alignment horizontal="justify" wrapText="1"/>
    </xf>
    <xf numFmtId="0" fontId="5" fillId="0" borderId="0" xfId="1" applyFont="1" applyAlignment="1">
      <alignment horizontal="justify"/>
    </xf>
    <xf numFmtId="0" fontId="5" fillId="0" borderId="0" xfId="0" applyFont="1" applyAlignment="1">
      <alignment horizontal="justify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justify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8" xfId="1" quotePrefix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9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anorama%20Educativo%20de%20Mexico\2012\Avances_Panorama2012\1a%20REVISI&#211;N\CS%2017_12_12_%201a%20rev%20Up\CS02_RJ_GT_121127_%201a%20rev\Impreso_1a%20rev\CS02b_RJ_1arev\Tabla%20CS02b-2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CS02b-2"/>
      <sheetName val="L.C."/>
    </sheetNames>
    <sheetDataSet>
      <sheetData sheetId="0"/>
      <sheetData sheetId="1">
        <row r="5">
          <cell r="B5">
            <v>87.849860610916252</v>
          </cell>
          <cell r="C5">
            <v>87.849860610916252</v>
          </cell>
          <cell r="D5">
            <v>68.498424499102441</v>
          </cell>
          <cell r="E5">
            <v>68.498424499102441</v>
          </cell>
          <cell r="F5">
            <v>92.238100000000003</v>
          </cell>
          <cell r="G5">
            <v>92.453900000000004</v>
          </cell>
          <cell r="H5">
            <v>71.634900000000002</v>
          </cell>
          <cell r="I5">
            <v>72.022199999999998</v>
          </cell>
        </row>
        <row r="7">
          <cell r="B7">
            <v>88.910393539796715</v>
          </cell>
          <cell r="C7">
            <v>88.910393539796715</v>
          </cell>
          <cell r="D7">
            <v>68.244520826599754</v>
          </cell>
          <cell r="E7">
            <v>68.244520826599754</v>
          </cell>
          <cell r="F7">
            <v>92.136799999999994</v>
          </cell>
          <cell r="G7">
            <v>92.406899999999993</v>
          </cell>
          <cell r="H7">
            <v>71.538300000000007</v>
          </cell>
          <cell r="I7">
            <v>72.025700000000001</v>
          </cell>
        </row>
        <row r="8">
          <cell r="B8">
            <v>86.82404752150758</v>
          </cell>
          <cell r="C8">
            <v>86.82404752150758</v>
          </cell>
          <cell r="D8">
            <v>68.731132066864035</v>
          </cell>
          <cell r="E8">
            <v>68.731132066864035</v>
          </cell>
          <cell r="F8">
            <v>92.283100000000005</v>
          </cell>
          <cell r="G8">
            <v>92.554100000000005</v>
          </cell>
          <cell r="H8">
            <v>71.634799999999998</v>
          </cell>
          <cell r="I8">
            <v>72.109499999999997</v>
          </cell>
        </row>
        <row r="10">
          <cell r="B10">
            <v>79.319792184032906</v>
          </cell>
          <cell r="C10">
            <v>79.319792184032906</v>
          </cell>
          <cell r="D10">
            <v>48.711809798911233</v>
          </cell>
          <cell r="E10">
            <v>48.711809798911233</v>
          </cell>
          <cell r="F10">
            <v>87.8887</v>
          </cell>
          <cell r="G10">
            <v>88.578800000000001</v>
          </cell>
          <cell r="H10">
            <v>58.708399999999997</v>
          </cell>
          <cell r="I10">
            <v>59.917200000000001</v>
          </cell>
        </row>
        <row r="11">
          <cell r="B11">
            <v>86.059030705256902</v>
          </cell>
          <cell r="C11">
            <v>86.059030705256902</v>
          </cell>
          <cell r="D11">
            <v>65.970675058482783</v>
          </cell>
          <cell r="E11">
            <v>65.970675058482783</v>
          </cell>
          <cell r="F11">
            <v>91.511200000000002</v>
          </cell>
          <cell r="G11">
            <v>92.087500000000006</v>
          </cell>
          <cell r="H11">
            <v>70.646100000000004</v>
          </cell>
          <cell r="I11">
            <v>71.758300000000006</v>
          </cell>
        </row>
        <row r="12">
          <cell r="B12">
            <v>91.966601003003461</v>
          </cell>
          <cell r="C12">
            <v>91.966601003003461</v>
          </cell>
          <cell r="D12">
            <v>73.900397653349785</v>
          </cell>
          <cell r="E12">
            <v>73.900397653349785</v>
          </cell>
          <cell r="F12">
            <v>94.121899999999997</v>
          </cell>
          <cell r="G12">
            <v>94.281899999999993</v>
          </cell>
          <cell r="H12">
            <v>76.215199999999996</v>
          </cell>
          <cell r="I12">
            <v>76.531300000000002</v>
          </cell>
        </row>
        <row r="14">
          <cell r="B14">
            <v>80.650359650807886</v>
          </cell>
          <cell r="C14">
            <v>80.650359650807886</v>
          </cell>
          <cell r="D14">
            <v>55.283972573889031</v>
          </cell>
          <cell r="E14">
            <v>55.283972573889031</v>
          </cell>
          <cell r="F14">
            <v>85.863500000000002</v>
          </cell>
          <cell r="G14">
            <v>87.128799999999998</v>
          </cell>
          <cell r="H14">
            <v>57.506700000000002</v>
          </cell>
          <cell r="I14">
            <v>59.623199999999997</v>
          </cell>
        </row>
        <row r="15">
          <cell r="B15">
            <v>88.173952407116374</v>
          </cell>
          <cell r="C15">
            <v>88.173952407116374</v>
          </cell>
          <cell r="D15">
            <v>68.866500008663081</v>
          </cell>
          <cell r="E15">
            <v>68.866500008663081</v>
          </cell>
          <cell r="F15">
            <v>92.537800000000004</v>
          </cell>
          <cell r="G15">
            <v>92.756500000000003</v>
          </cell>
          <cell r="H15">
            <v>72.160700000000006</v>
          </cell>
          <cell r="I15">
            <v>72.554400000000001</v>
          </cell>
        </row>
        <row r="17">
          <cell r="B17">
            <v>75.219638579880638</v>
          </cell>
          <cell r="C17">
            <v>75.219638579880638</v>
          </cell>
          <cell r="D17">
            <v>48.930884718945642</v>
          </cell>
          <cell r="E17">
            <v>48.930884718945642</v>
          </cell>
          <cell r="F17">
            <v>83.220699999999994</v>
          </cell>
          <cell r="G17">
            <v>84.160200000000003</v>
          </cell>
          <cell r="H17">
            <v>54.529400000000003</v>
          </cell>
          <cell r="I17">
            <v>55.942399999999999</v>
          </cell>
        </row>
        <row r="18">
          <cell r="B18">
            <v>84.595126248577074</v>
          </cell>
          <cell r="C18">
            <v>84.595126248577074</v>
          </cell>
          <cell r="D18">
            <v>59.789489290119704</v>
          </cell>
          <cell r="E18">
            <v>59.789489290119704</v>
          </cell>
          <cell r="F18">
            <v>88.729600000000005</v>
          </cell>
          <cell r="G18">
            <v>89.134299999999996</v>
          </cell>
          <cell r="H18">
            <v>61.668999999999997</v>
          </cell>
          <cell r="I18">
            <v>62.299199999999999</v>
          </cell>
        </row>
        <row r="19">
          <cell r="B19">
            <v>94.769044497611446</v>
          </cell>
          <cell r="C19">
            <v>94.769044497611446</v>
          </cell>
          <cell r="D19">
            <v>73.066636537514825</v>
          </cell>
          <cell r="E19">
            <v>73.066636537514825</v>
          </cell>
          <cell r="F19">
            <v>95.011899999999997</v>
          </cell>
          <cell r="G19">
            <v>95.253799999999998</v>
          </cell>
          <cell r="H19">
            <v>72.191999999999993</v>
          </cell>
          <cell r="I19">
            <v>72.745099999999994</v>
          </cell>
        </row>
        <row r="20">
          <cell r="B20">
            <v>97.240642582642664</v>
          </cell>
          <cell r="C20">
            <v>97.240642582642664</v>
          </cell>
          <cell r="D20">
            <v>86.699428125263779</v>
          </cell>
          <cell r="E20">
            <v>86.699428125263779</v>
          </cell>
          <cell r="F20">
            <v>97.227199999999996</v>
          </cell>
          <cell r="G20">
            <v>97.478300000000004</v>
          </cell>
          <cell r="H20">
            <v>85.849000000000004</v>
          </cell>
          <cell r="I20">
            <v>86.384</v>
          </cell>
        </row>
        <row r="21">
          <cell r="B21">
            <v>97.904063485689832</v>
          </cell>
          <cell r="C21">
            <v>97.904063485689832</v>
          </cell>
          <cell r="D21">
            <v>92.963808854532687</v>
          </cell>
          <cell r="E21">
            <v>92.963808854532687</v>
          </cell>
          <cell r="F21">
            <v>98.087100000000007</v>
          </cell>
          <cell r="G21">
            <v>98.262299999999996</v>
          </cell>
          <cell r="H21">
            <v>92.6036</v>
          </cell>
          <cell r="I21">
            <v>93.051900000000003</v>
          </cell>
        </row>
        <row r="23">
          <cell r="B23">
            <v>81.567619260213789</v>
          </cell>
          <cell r="C23">
            <v>81.567619260213789</v>
          </cell>
          <cell r="D23">
            <v>58.046180807161981</v>
          </cell>
          <cell r="E23">
            <v>58.046180807161981</v>
          </cell>
          <cell r="F23">
            <v>86.959599999999995</v>
          </cell>
          <cell r="G23">
            <v>87.836699999999993</v>
          </cell>
          <cell r="H23">
            <v>62.275500000000001</v>
          </cell>
          <cell r="I23">
            <v>63.648899999999998</v>
          </cell>
        </row>
        <row r="24">
          <cell r="B24">
            <v>89.244089328449078</v>
          </cell>
          <cell r="C24">
            <v>89.244089328449078</v>
          </cell>
          <cell r="D24">
            <v>69.971371440531456</v>
          </cell>
          <cell r="E24">
            <v>69.971371440531456</v>
          </cell>
          <cell r="F24">
            <v>92.861999999999995</v>
          </cell>
          <cell r="G24">
            <v>93.078999999999994</v>
          </cell>
          <cell r="H24">
            <v>72.520499999999998</v>
          </cell>
          <cell r="I24">
            <v>72.922200000000004</v>
          </cell>
        </row>
        <row r="26">
          <cell r="B26">
            <v>79.867099999999994</v>
          </cell>
          <cell r="C26">
            <v>88.696299999999994</v>
          </cell>
          <cell r="D26">
            <v>36.0107</v>
          </cell>
          <cell r="E26">
            <v>56.090200000000003</v>
          </cell>
          <cell r="F26">
            <v>84.419600000000003</v>
          </cell>
          <cell r="G26">
            <v>90.798599999999993</v>
          </cell>
          <cell r="H26">
            <v>55.595700000000001</v>
          </cell>
          <cell r="I26">
            <v>65.225099999999998</v>
          </cell>
        </row>
        <row r="27">
          <cell r="B27">
            <v>81.187600000000003</v>
          </cell>
          <cell r="C27">
            <v>89.099699999999999</v>
          </cell>
          <cell r="D27">
            <v>46.960799999999999</v>
          </cell>
          <cell r="E27">
            <v>63.196300000000001</v>
          </cell>
          <cell r="F27">
            <v>86.273899999999998</v>
          </cell>
          <cell r="G27">
            <v>91.289000000000001</v>
          </cell>
          <cell r="H27">
            <v>59.674100000000003</v>
          </cell>
          <cell r="I27">
            <v>67.783799999999999</v>
          </cell>
        </row>
        <row r="28">
          <cell r="B28">
            <v>84.422499999999999</v>
          </cell>
          <cell r="C28">
            <v>89.953299999999999</v>
          </cell>
          <cell r="D28">
            <v>57.582500000000003</v>
          </cell>
          <cell r="E28">
            <v>68.694999999999993</v>
          </cell>
          <cell r="F28">
            <v>89.850700000000003</v>
          </cell>
          <cell r="G28">
            <v>92.993099999999998</v>
          </cell>
          <cell r="H28">
            <v>64.620099999999994</v>
          </cell>
          <cell r="I28">
            <v>70.144599999999997</v>
          </cell>
        </row>
        <row r="29">
          <cell r="B29">
            <v>97.277000000000001</v>
          </cell>
          <cell r="C29">
            <v>99.311199999999999</v>
          </cell>
          <cell r="D29">
            <v>82.831599999999995</v>
          </cell>
          <cell r="E29">
            <v>88.481999999999999</v>
          </cell>
          <cell r="F29">
            <v>95.959800000000001</v>
          </cell>
          <cell r="G29">
            <v>97.957099999999997</v>
          </cell>
          <cell r="H29">
            <v>80.036699999999996</v>
          </cell>
          <cell r="I29">
            <v>85.357600000000005</v>
          </cell>
        </row>
        <row r="31">
          <cell r="B31">
            <v>78.417000000000002</v>
          </cell>
          <cell r="C31">
            <v>88.185400000000001</v>
          </cell>
          <cell r="D31">
            <v>27.065999999999999</v>
          </cell>
          <cell r="E31">
            <v>51.815399999999997</v>
          </cell>
          <cell r="F31">
            <v>85.551500000000004</v>
          </cell>
          <cell r="G31">
            <v>91.3262</v>
          </cell>
          <cell r="H31">
            <v>56.447600000000001</v>
          </cell>
          <cell r="I31">
            <v>66.340500000000006</v>
          </cell>
        </row>
        <row r="32">
          <cell r="B32">
            <v>81.224500000000006</v>
          </cell>
          <cell r="C32">
            <v>90.671999999999997</v>
          </cell>
          <cell r="D32">
            <v>59.5473</v>
          </cell>
          <cell r="E32">
            <v>75.275300000000001</v>
          </cell>
          <cell r="F32">
            <v>89.744299999999996</v>
          </cell>
          <cell r="G32">
            <v>94.286699999999996</v>
          </cell>
          <cell r="H32">
            <v>62.157200000000003</v>
          </cell>
          <cell r="I32">
            <v>71.650999999999996</v>
          </cell>
        </row>
        <row r="33">
          <cell r="B33">
            <v>91.805800000000005</v>
          </cell>
          <cell r="C33">
            <v>97.414699999999996</v>
          </cell>
          <cell r="D33">
            <v>68.375</v>
          </cell>
          <cell r="E33">
            <v>80.648799999999994</v>
          </cell>
          <cell r="F33">
            <v>92.475200000000001</v>
          </cell>
          <cell r="G33">
            <v>96.04</v>
          </cell>
          <cell r="H33">
            <v>71.644099999999995</v>
          </cell>
          <cell r="I33">
            <v>79.706199999999995</v>
          </cell>
        </row>
        <row r="34">
          <cell r="B34">
            <v>96.343900000000005</v>
          </cell>
          <cell r="C34">
            <v>100</v>
          </cell>
          <cell r="D34">
            <v>75.168899999999994</v>
          </cell>
          <cell r="E34">
            <v>85.627899999999997</v>
          </cell>
          <cell r="F34">
            <v>96.573300000000003</v>
          </cell>
          <cell r="G34">
            <v>99.296599999999998</v>
          </cell>
          <cell r="H34">
            <v>77.226799999999997</v>
          </cell>
          <cell r="I34">
            <v>84.555199999999999</v>
          </cell>
        </row>
        <row r="35">
          <cell r="B35">
            <v>98.644199999999998</v>
          </cell>
          <cell r="C35">
            <v>100</v>
          </cell>
          <cell r="D35">
            <v>92.188100000000006</v>
          </cell>
          <cell r="E35">
            <v>97.831500000000005</v>
          </cell>
          <cell r="F35">
            <v>98.162099999999995</v>
          </cell>
          <cell r="G35">
            <v>99.997900000000001</v>
          </cell>
          <cell r="H35">
            <v>86.309299999999993</v>
          </cell>
          <cell r="I35">
            <v>93.555199999999999</v>
          </cell>
        </row>
        <row r="37">
          <cell r="B37" t="str">
            <v>n.d.</v>
          </cell>
          <cell r="C37" t="str">
            <v>n.d.</v>
          </cell>
          <cell r="D37" t="str">
            <v>n.d.</v>
          </cell>
          <cell r="E37" t="str">
            <v>n.d.</v>
          </cell>
          <cell r="F37">
            <v>45.121299999999998</v>
          </cell>
          <cell r="G37">
            <v>65.931700000000006</v>
          </cell>
          <cell r="H37">
            <v>29.192599999999999</v>
          </cell>
          <cell r="I37">
            <v>40.9482</v>
          </cell>
        </row>
        <row r="38">
          <cell r="B38" t="str">
            <v>n.d.</v>
          </cell>
          <cell r="C38" t="str">
            <v>n.d.</v>
          </cell>
          <cell r="D38" t="str">
            <v>n.d.</v>
          </cell>
          <cell r="E38" t="str">
            <v>n.d.</v>
          </cell>
          <cell r="F38">
            <v>65.854900000000001</v>
          </cell>
          <cell r="G38">
            <v>77.239900000000006</v>
          </cell>
          <cell r="H38">
            <v>40.404699999999998</v>
          </cell>
          <cell r="I38">
            <v>47.972900000000003</v>
          </cell>
        </row>
        <row r="39">
          <cell r="B39" t="str">
            <v>n.d.</v>
          </cell>
          <cell r="C39" t="str">
            <v>n.d.</v>
          </cell>
          <cell r="D39" t="str">
            <v>n.d.</v>
          </cell>
          <cell r="E39" t="str">
            <v>n.d.</v>
          </cell>
          <cell r="F39">
            <v>74.258300000000006</v>
          </cell>
          <cell r="G39">
            <v>83.381699999999995</v>
          </cell>
          <cell r="H39">
            <v>45.0854</v>
          </cell>
          <cell r="I39">
            <v>52.704599999999999</v>
          </cell>
        </row>
        <row r="40">
          <cell r="B40" t="str">
            <v>n.d.</v>
          </cell>
          <cell r="C40" t="str">
            <v>n.d.</v>
          </cell>
          <cell r="D40" t="str">
            <v>n.d.</v>
          </cell>
          <cell r="E40" t="str">
            <v>n.d.</v>
          </cell>
          <cell r="F40">
            <v>97.255099999999999</v>
          </cell>
          <cell r="G40">
            <v>98.039000000000001</v>
          </cell>
          <cell r="H40">
            <v>91.744200000000006</v>
          </cell>
          <cell r="I40">
            <v>93.372399999999999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546F-53A0-4AC0-8447-CDFE4E0DC285}">
  <dimension ref="A2:A9"/>
  <sheetViews>
    <sheetView tabSelected="1" workbookViewId="0">
      <selection activeCell="I20" sqref="I20"/>
    </sheetView>
  </sheetViews>
  <sheetFormatPr baseColWidth="10" defaultRowHeight="15" x14ac:dyDescent="0.25"/>
  <sheetData>
    <row r="2" spans="1:1" ht="15.75" x14ac:dyDescent="0.25">
      <c r="A2" s="107" t="s">
        <v>120</v>
      </c>
    </row>
    <row r="4" spans="1:1" x14ac:dyDescent="0.25">
      <c r="A4" t="s">
        <v>44</v>
      </c>
    </row>
    <row r="5" spans="1:1" x14ac:dyDescent="0.25">
      <c r="A5" t="s">
        <v>87</v>
      </c>
    </row>
    <row r="6" spans="1:1" x14ac:dyDescent="0.25">
      <c r="A6" t="s">
        <v>94</v>
      </c>
    </row>
    <row r="7" spans="1:1" x14ac:dyDescent="0.25">
      <c r="A7" t="s">
        <v>98</v>
      </c>
    </row>
    <row r="8" spans="1:1" x14ac:dyDescent="0.25">
      <c r="A8" t="s">
        <v>101</v>
      </c>
    </row>
    <row r="9" spans="1:1" x14ac:dyDescent="0.25">
      <c r="A9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39"/>
  <sheetViews>
    <sheetView zoomScale="130" zoomScaleNormal="130" workbookViewId="0">
      <selection sqref="A1:H1"/>
    </sheetView>
  </sheetViews>
  <sheetFormatPr baseColWidth="10" defaultRowHeight="15" x14ac:dyDescent="0.25"/>
  <cols>
    <col min="1" max="1" width="11.7109375" customWidth="1"/>
    <col min="2" max="2" width="6" customWidth="1"/>
    <col min="3" max="3" width="13.42578125" style="14" customWidth="1"/>
    <col min="4" max="4" width="11" style="14" customWidth="1"/>
    <col min="5" max="5" width="2.5703125" style="10" customWidth="1"/>
    <col min="6" max="6" width="13.42578125" style="14" customWidth="1"/>
    <col min="7" max="7" width="11" style="14" customWidth="1"/>
    <col min="8" max="8" width="2.5703125" style="10" customWidth="1"/>
  </cols>
  <sheetData>
    <row r="1" spans="1:11" ht="33" customHeight="1" x14ac:dyDescent="0.25">
      <c r="A1" s="75" t="s">
        <v>44</v>
      </c>
      <c r="B1" s="75"/>
      <c r="C1" s="75"/>
      <c r="D1" s="75"/>
      <c r="E1" s="75"/>
      <c r="F1" s="75"/>
      <c r="G1" s="75"/>
      <c r="H1" s="75"/>
    </row>
    <row r="2" spans="1:11" ht="19.5" customHeight="1" x14ac:dyDescent="0.25">
      <c r="A2" s="78" t="s">
        <v>0</v>
      </c>
      <c r="B2" s="78"/>
      <c r="C2" s="72" t="s">
        <v>43</v>
      </c>
      <c r="D2" s="72"/>
      <c r="E2" s="72"/>
      <c r="F2" s="72"/>
      <c r="G2" s="72"/>
      <c r="H2" s="72"/>
    </row>
    <row r="3" spans="1:11" ht="22.5" customHeight="1" x14ac:dyDescent="0.25">
      <c r="A3" s="78"/>
      <c r="B3" s="78"/>
      <c r="C3" s="79" t="s">
        <v>45</v>
      </c>
      <c r="D3" s="79"/>
      <c r="E3" s="79"/>
      <c r="F3" s="79" t="s">
        <v>46</v>
      </c>
      <c r="G3" s="79"/>
      <c r="H3" s="79"/>
    </row>
    <row r="4" spans="1:11" ht="19.5" customHeight="1" x14ac:dyDescent="0.25">
      <c r="A4" s="78"/>
      <c r="B4" s="78"/>
      <c r="C4" s="21">
        <v>2000</v>
      </c>
      <c r="D4" s="78">
        <v>2010</v>
      </c>
      <c r="E4" s="78"/>
      <c r="F4" s="21">
        <v>2000</v>
      </c>
      <c r="G4" s="78">
        <v>2010</v>
      </c>
      <c r="H4" s="78"/>
    </row>
    <row r="5" spans="1:11" x14ac:dyDescent="0.25">
      <c r="A5" s="2" t="s">
        <v>3</v>
      </c>
      <c r="B5" s="2"/>
      <c r="C5" s="22">
        <v>87.020210597826093</v>
      </c>
      <c r="D5" s="11">
        <v>92.385900000000007</v>
      </c>
      <c r="E5" s="7" t="str">
        <f>IF(OR(AND('L.C.'!G5&lt;'L.C.'!F$37,'L.C.'!F5&lt;'L.C.'!G$37),AND('L.C.'!G5&gt;'L.C.'!F$37,'L.C.'!F5&gt;'L.C.'!G$37)),"*","")</f>
        <v/>
      </c>
      <c r="F5" s="22">
        <v>63.031569435816351</v>
      </c>
      <c r="G5" s="11">
        <v>67.887500000000003</v>
      </c>
      <c r="H5" s="7" t="str">
        <f>IF(OR(AND('L.C.'!I5&lt;'L.C.'!H$37,'L.C.'!H5&lt;'L.C.'!I$37),AND('L.C.'!I5&gt;'L.C.'!H$37,'L.C.'!H5&gt;'L.C.'!I$37)),"*","")</f>
        <v>*</v>
      </c>
      <c r="I5" s="7"/>
      <c r="J5" s="19"/>
      <c r="K5" s="7"/>
    </row>
    <row r="6" spans="1:11" x14ac:dyDescent="0.25">
      <c r="A6" s="2" t="s">
        <v>4</v>
      </c>
      <c r="B6" s="2"/>
      <c r="C6" s="22">
        <v>90.688822273501685</v>
      </c>
      <c r="D6" s="11">
        <v>95.087999999999994</v>
      </c>
      <c r="E6" s="7" t="str">
        <f>IF(OR(AND('L.C.'!G6&lt;'L.C.'!F$37,'L.C.'!F6&lt;'L.C.'!G$37),AND('L.C.'!G6&gt;'L.C.'!F$37,'L.C.'!F6&gt;'L.C.'!G$37)),"*","")</f>
        <v>*</v>
      </c>
      <c r="F6" s="22">
        <v>69.923624275392186</v>
      </c>
      <c r="G6" s="11">
        <v>75.524199999999993</v>
      </c>
      <c r="H6" s="7" t="str">
        <f>IF(OR(AND('L.C.'!I6&lt;'L.C.'!H$37,'L.C.'!H6&lt;'L.C.'!I$37),AND('L.C.'!I6&gt;'L.C.'!H$37,'L.C.'!H6&gt;'L.C.'!I$37)),"*","")</f>
        <v>*</v>
      </c>
      <c r="I6" s="7"/>
      <c r="J6" s="19"/>
    </row>
    <row r="7" spans="1:11" x14ac:dyDescent="0.25">
      <c r="A7" s="2" t="s">
        <v>5</v>
      </c>
      <c r="B7" s="2"/>
      <c r="C7" s="22">
        <v>92.848583877995637</v>
      </c>
      <c r="D7" s="11">
        <v>95.535200000000003</v>
      </c>
      <c r="E7" s="7" t="str">
        <f>IF(OR(AND('L.C.'!G7&lt;'L.C.'!F$37,'L.C.'!F7&lt;'L.C.'!G$37),AND('L.C.'!G7&gt;'L.C.'!F$37,'L.C.'!F7&gt;'L.C.'!G$37)),"*","")</f>
        <v>*</v>
      </c>
      <c r="F7" s="22">
        <v>76.185643731817876</v>
      </c>
      <c r="G7" s="11">
        <v>77.399299999999997</v>
      </c>
      <c r="H7" s="7" t="str">
        <f>IF(OR(AND('L.C.'!I7&lt;'L.C.'!H$37,'L.C.'!H7&lt;'L.C.'!I$37),AND('L.C.'!I7&gt;'L.C.'!H$37,'L.C.'!H7&gt;'L.C.'!I$37)),"*","")</f>
        <v>*</v>
      </c>
      <c r="I7" s="7"/>
      <c r="J7" s="19"/>
    </row>
    <row r="8" spans="1:11" x14ac:dyDescent="0.25">
      <c r="A8" s="2" t="s">
        <v>6</v>
      </c>
      <c r="B8" s="2"/>
      <c r="C8" s="22">
        <v>89.38700220692381</v>
      </c>
      <c r="D8" s="11">
        <v>93.077200000000005</v>
      </c>
      <c r="E8" s="7" t="str">
        <f>IF(OR(AND('L.C.'!G8&lt;'L.C.'!F$37,'L.C.'!F8&lt;'L.C.'!G$37),AND('L.C.'!G8&gt;'L.C.'!F$37,'L.C.'!F8&gt;'L.C.'!G$37)),"*","")</f>
        <v/>
      </c>
      <c r="F8" s="22">
        <v>77.224008574490881</v>
      </c>
      <c r="G8" s="11">
        <v>78.397499999999994</v>
      </c>
      <c r="H8" s="7" t="str">
        <f>IF(OR(AND('L.C.'!I8&lt;'L.C.'!H$37,'L.C.'!H8&lt;'L.C.'!I$37),AND('L.C.'!I8&gt;'L.C.'!H$37,'L.C.'!H8&gt;'L.C.'!I$37)),"*","")</f>
        <v>*</v>
      </c>
      <c r="I8" s="7"/>
      <c r="J8" s="19"/>
    </row>
    <row r="9" spans="1:11" x14ac:dyDescent="0.25">
      <c r="A9" s="2" t="s">
        <v>7</v>
      </c>
      <c r="B9" s="2"/>
      <c r="C9" s="22">
        <v>89.936056770961798</v>
      </c>
      <c r="D9" s="11">
        <v>92.210300000000004</v>
      </c>
      <c r="E9" s="7" t="str">
        <f>IF(OR(AND('L.C.'!G9&lt;'L.C.'!F$37,'L.C.'!F9&lt;'L.C.'!G$37),AND('L.C.'!G9&gt;'L.C.'!F$37,'L.C.'!F9&gt;'L.C.'!G$37)),"*","")</f>
        <v/>
      </c>
      <c r="F9" s="22">
        <v>64.444575820277862</v>
      </c>
      <c r="G9" s="11">
        <v>68.069699999999997</v>
      </c>
      <c r="H9" s="7" t="str">
        <f>IF(OR(AND('L.C.'!I9&lt;'L.C.'!H$37,'L.C.'!H9&lt;'L.C.'!I$37),AND('L.C.'!I9&gt;'L.C.'!H$37,'L.C.'!H9&gt;'L.C.'!I$37)),"*","")</f>
        <v>*</v>
      </c>
      <c r="I9" s="7"/>
      <c r="J9" s="19"/>
    </row>
    <row r="10" spans="1:11" x14ac:dyDescent="0.25">
      <c r="A10" s="2" t="s">
        <v>8</v>
      </c>
      <c r="B10" s="2"/>
      <c r="C10" s="22">
        <v>90.218183376912847</v>
      </c>
      <c r="D10" s="11">
        <v>91.679199999999994</v>
      </c>
      <c r="E10" s="7" t="str">
        <f>IF(OR(AND('L.C.'!G10&lt;'L.C.'!F$37,'L.C.'!F10&lt;'L.C.'!G$37),AND('L.C.'!G10&gt;'L.C.'!F$37,'L.C.'!F10&gt;'L.C.'!G$37)),"*","")</f>
        <v>*</v>
      </c>
      <c r="F10" s="22">
        <v>68.571111604171293</v>
      </c>
      <c r="G10" s="11">
        <v>76.779499999999999</v>
      </c>
      <c r="H10" s="7" t="str">
        <f>IF(OR(AND('L.C.'!I10&lt;'L.C.'!H$37,'L.C.'!H10&lt;'L.C.'!I$37),AND('L.C.'!I10&gt;'L.C.'!H$37,'L.C.'!H10&gt;'L.C.'!I$37)),"*","")</f>
        <v>*</v>
      </c>
      <c r="I10" s="7"/>
      <c r="J10" s="19"/>
    </row>
    <row r="11" spans="1:11" x14ac:dyDescent="0.25">
      <c r="A11" s="2" t="s">
        <v>9</v>
      </c>
      <c r="B11" s="2"/>
      <c r="C11" s="22">
        <v>82.516289171579274</v>
      </c>
      <c r="D11" s="11">
        <v>88.146500000000003</v>
      </c>
      <c r="E11" s="7" t="str">
        <f>IF(OR(AND('L.C.'!G11&lt;'L.C.'!F$37,'L.C.'!F11&lt;'L.C.'!G$37),AND('L.C.'!G11&gt;'L.C.'!F$37,'L.C.'!F11&gt;'L.C.'!G$37)),"*","")</f>
        <v>*</v>
      </c>
      <c r="F11" s="22">
        <v>72.762763124600866</v>
      </c>
      <c r="G11" s="11">
        <v>71.048500000000004</v>
      </c>
      <c r="H11" s="7" t="str">
        <f>IF(OR(AND('L.C.'!I11&lt;'L.C.'!H$37,'L.C.'!H11&lt;'L.C.'!I$37),AND('L.C.'!I11&gt;'L.C.'!H$37,'L.C.'!H11&gt;'L.C.'!I$37)),"*","")</f>
        <v/>
      </c>
      <c r="I11" s="7"/>
      <c r="J11" s="19"/>
    </row>
    <row r="12" spans="1:11" x14ac:dyDescent="0.25">
      <c r="A12" s="2" t="s">
        <v>10</v>
      </c>
      <c r="B12" s="2"/>
      <c r="C12" s="22">
        <v>85.990744636095911</v>
      </c>
      <c r="D12" s="11">
        <v>92.4422</v>
      </c>
      <c r="E12" s="7" t="str">
        <f>IF(OR(AND('L.C.'!G12&lt;'L.C.'!F$37,'L.C.'!F12&lt;'L.C.'!G$37),AND('L.C.'!G12&gt;'L.C.'!F$37,'L.C.'!F12&gt;'L.C.'!G$37)),"*","")</f>
        <v/>
      </c>
      <c r="F12" s="22">
        <v>67.848815140176782</v>
      </c>
      <c r="G12" s="11">
        <v>74.833699999999993</v>
      </c>
      <c r="H12" s="7" t="str">
        <f>IF(OR(AND('L.C.'!I12&lt;'L.C.'!H$37,'L.C.'!H12&lt;'L.C.'!I$37),AND('L.C.'!I12&gt;'L.C.'!H$37,'L.C.'!H12&gt;'L.C.'!I$37)),"*","")</f>
        <v>*</v>
      </c>
      <c r="I12" s="7"/>
      <c r="J12" s="19"/>
    </row>
    <row r="13" spans="1:11" x14ac:dyDescent="0.25">
      <c r="A13" s="2" t="s">
        <v>11</v>
      </c>
      <c r="B13" s="2"/>
      <c r="C13" s="22">
        <v>95.218338376971772</v>
      </c>
      <c r="D13" s="11">
        <v>95.330100000000002</v>
      </c>
      <c r="E13" s="7" t="str">
        <f>IF(OR(AND('L.C.'!G13&lt;'L.C.'!F$37,'L.C.'!F13&lt;'L.C.'!G$37),AND('L.C.'!G13&gt;'L.C.'!F$37,'L.C.'!F13&gt;'L.C.'!G$37)),"*","")</f>
        <v>*</v>
      </c>
      <c r="F13" s="22">
        <v>79.392286716010901</v>
      </c>
      <c r="G13" s="11">
        <v>80.492900000000006</v>
      </c>
      <c r="H13" s="7" t="str">
        <f>IF(OR(AND('L.C.'!I13&lt;'L.C.'!H$37,'L.C.'!H13&lt;'L.C.'!I$37),AND('L.C.'!I13&gt;'L.C.'!H$37,'L.C.'!H13&gt;'L.C.'!I$37)),"*","")</f>
        <v>*</v>
      </c>
      <c r="I13" s="7"/>
      <c r="J13" s="19"/>
    </row>
    <row r="14" spans="1:11" x14ac:dyDescent="0.25">
      <c r="A14" s="2" t="s">
        <v>12</v>
      </c>
      <c r="B14" s="2"/>
      <c r="C14" s="22">
        <v>84.705736382811537</v>
      </c>
      <c r="D14" s="11">
        <v>91.041499999999999</v>
      </c>
      <c r="E14" s="7" t="str">
        <f>IF(OR(AND('L.C.'!G14&lt;'L.C.'!F$37,'L.C.'!F14&lt;'L.C.'!G$37),AND('L.C.'!G14&gt;'L.C.'!F$37,'L.C.'!F14&gt;'L.C.'!G$37)),"*","")</f>
        <v/>
      </c>
      <c r="F14" s="22">
        <v>62.147031682559216</v>
      </c>
      <c r="G14" s="11">
        <v>65.968800000000002</v>
      </c>
      <c r="H14" s="7" t="str">
        <f>IF(OR(AND('L.C.'!I14&lt;'L.C.'!H$37,'L.C.'!H14&lt;'L.C.'!I$37),AND('L.C.'!I14&gt;'L.C.'!H$37,'L.C.'!H14&gt;'L.C.'!I$37)),"*","")</f>
        <v>*</v>
      </c>
      <c r="I14" s="7"/>
      <c r="J14" s="19"/>
    </row>
    <row r="15" spans="1:11" x14ac:dyDescent="0.25">
      <c r="A15" s="2" t="s">
        <v>13</v>
      </c>
      <c r="B15" s="2"/>
      <c r="C15" s="22">
        <v>79.306736653415498</v>
      </c>
      <c r="D15" s="11">
        <v>89.644400000000005</v>
      </c>
      <c r="E15" s="7" t="str">
        <f>IF(OR(AND('L.C.'!G15&lt;'L.C.'!F$37,'L.C.'!F15&lt;'L.C.'!G$37),AND('L.C.'!G15&gt;'L.C.'!F$37,'L.C.'!F15&gt;'L.C.'!G$37)),"*","")</f>
        <v>*</v>
      </c>
      <c r="F15" s="22">
        <v>59.117983452906145</v>
      </c>
      <c r="G15" s="11">
        <v>61.573900000000002</v>
      </c>
      <c r="H15" s="7" t="str">
        <f>IF(OR(AND('L.C.'!I15&lt;'L.C.'!H$37,'L.C.'!H15&lt;'L.C.'!I$37),AND('L.C.'!I15&gt;'L.C.'!H$37,'L.C.'!H15&gt;'L.C.'!I$37)),"*","")</f>
        <v>*</v>
      </c>
      <c r="I15" s="7"/>
      <c r="J15" s="19"/>
    </row>
    <row r="16" spans="1:11" x14ac:dyDescent="0.25">
      <c r="A16" s="2" t="s">
        <v>14</v>
      </c>
      <c r="B16" s="2"/>
      <c r="C16" s="22">
        <v>86.540318034027635</v>
      </c>
      <c r="D16" s="11">
        <v>90.903899999999993</v>
      </c>
      <c r="E16" s="7" t="str">
        <f>IF(OR(AND('L.C.'!G16&lt;'L.C.'!F$37,'L.C.'!F16&lt;'L.C.'!G$37),AND('L.C.'!G16&gt;'L.C.'!F$37,'L.C.'!F16&gt;'L.C.'!G$37)),"*","")</f>
        <v>*</v>
      </c>
      <c r="F16" s="22">
        <v>74.285748903482201</v>
      </c>
      <c r="G16" s="11">
        <v>71.381699999999995</v>
      </c>
      <c r="H16" s="7" t="str">
        <f>IF(OR(AND('L.C.'!I16&lt;'L.C.'!H$37,'L.C.'!H16&lt;'L.C.'!I$37),AND('L.C.'!I16&gt;'L.C.'!H$37,'L.C.'!H16&gt;'L.C.'!I$37)),"*","")</f>
        <v/>
      </c>
      <c r="I16" s="7"/>
      <c r="J16" s="19"/>
    </row>
    <row r="17" spans="1:10" x14ac:dyDescent="0.25">
      <c r="A17" s="2" t="s">
        <v>15</v>
      </c>
      <c r="B17" s="2"/>
      <c r="C17" s="22">
        <v>89.780040591878148</v>
      </c>
      <c r="D17" s="11">
        <v>94.891199999999998</v>
      </c>
      <c r="E17" s="7" t="str">
        <f>IF(OR(AND('L.C.'!G17&lt;'L.C.'!F$37,'L.C.'!F17&lt;'L.C.'!G$37),AND('L.C.'!G17&gt;'L.C.'!F$37,'L.C.'!F17&gt;'L.C.'!G$37)),"*","")</f>
        <v>*</v>
      </c>
      <c r="F17" s="22">
        <v>62.094240837696333</v>
      </c>
      <c r="G17" s="11">
        <v>67.624200000000002</v>
      </c>
      <c r="H17" s="7" t="str">
        <f>IF(OR(AND('L.C.'!I17&lt;'L.C.'!H$37,'L.C.'!H17&lt;'L.C.'!I$37),AND('L.C.'!I17&gt;'L.C.'!H$37,'L.C.'!H17&gt;'L.C.'!I$37)),"*","")</f>
        <v>*</v>
      </c>
      <c r="I17" s="7"/>
      <c r="J17" s="19"/>
    </row>
    <row r="18" spans="1:10" x14ac:dyDescent="0.25">
      <c r="A18" s="2" t="s">
        <v>16</v>
      </c>
      <c r="B18" s="2"/>
      <c r="C18" s="22">
        <v>84.315195872577846</v>
      </c>
      <c r="D18" s="11">
        <v>90.715299999999999</v>
      </c>
      <c r="E18" s="7" t="str">
        <f>IF(OR(AND('L.C.'!G18&lt;'L.C.'!F$37,'L.C.'!F18&lt;'L.C.'!G$37),AND('L.C.'!G18&gt;'L.C.'!F$37,'L.C.'!F18&gt;'L.C.'!G$37)),"*","")</f>
        <v>*</v>
      </c>
      <c r="F18" s="22">
        <v>63.900245886317123</v>
      </c>
      <c r="G18" s="11">
        <v>67.276300000000006</v>
      </c>
      <c r="H18" s="7" t="str">
        <f>IF(OR(AND('L.C.'!I18&lt;'L.C.'!H$37,'L.C.'!H18&lt;'L.C.'!I$37),AND('L.C.'!I18&gt;'L.C.'!H$37,'L.C.'!H18&gt;'L.C.'!I$37)),"*","")</f>
        <v>*</v>
      </c>
      <c r="I18" s="7"/>
      <c r="J18" s="19"/>
    </row>
    <row r="19" spans="1:10" x14ac:dyDescent="0.25">
      <c r="A19" s="2" t="s">
        <v>17</v>
      </c>
      <c r="B19" s="2"/>
      <c r="C19" s="22">
        <v>91.146512237269363</v>
      </c>
      <c r="D19" s="11">
        <v>94.033600000000007</v>
      </c>
      <c r="E19" s="7" t="str">
        <f>IF(OR(AND('L.C.'!G19&lt;'L.C.'!F$37,'L.C.'!F19&lt;'L.C.'!G$37),AND('L.C.'!G19&gt;'L.C.'!F$37,'L.C.'!F19&gt;'L.C.'!G$37)),"*","")</f>
        <v>*</v>
      </c>
      <c r="F19" s="22">
        <v>69.05952861896769</v>
      </c>
      <c r="G19" s="11">
        <v>72.204999999999998</v>
      </c>
      <c r="H19" s="7" t="str">
        <f>IF(OR(AND('L.C.'!I19&lt;'L.C.'!H$37,'L.C.'!H19&lt;'L.C.'!I$37),AND('L.C.'!I19&gt;'L.C.'!H$37,'L.C.'!H19&gt;'L.C.'!I$37)),"*","")</f>
        <v/>
      </c>
      <c r="I19" s="7"/>
      <c r="J19" s="19"/>
    </row>
    <row r="20" spans="1:10" x14ac:dyDescent="0.25">
      <c r="A20" s="2" t="s">
        <v>18</v>
      </c>
      <c r="B20" s="2"/>
      <c r="C20" s="22">
        <v>79.242308452819302</v>
      </c>
      <c r="D20" s="11">
        <v>86.919799999999995</v>
      </c>
      <c r="E20" s="7" t="str">
        <f>IF(OR(AND('L.C.'!G20&lt;'L.C.'!F$37,'L.C.'!F20&lt;'L.C.'!G$37),AND('L.C.'!G20&gt;'L.C.'!F$37,'L.C.'!F20&gt;'L.C.'!G$37)),"*","")</f>
        <v>*</v>
      </c>
      <c r="F20" s="22">
        <v>62.815960464903455</v>
      </c>
      <c r="G20" s="11">
        <v>64.406499999999994</v>
      </c>
      <c r="H20" s="7" t="str">
        <f>IF(OR(AND('L.C.'!I20&lt;'L.C.'!H$37,'L.C.'!H20&lt;'L.C.'!I$37),AND('L.C.'!I20&gt;'L.C.'!H$37,'L.C.'!H20&gt;'L.C.'!I$37)),"*","")</f>
        <v>*</v>
      </c>
      <c r="I20" s="7"/>
      <c r="J20" s="19"/>
    </row>
    <row r="21" spans="1:10" x14ac:dyDescent="0.25">
      <c r="A21" s="2" t="s">
        <v>19</v>
      </c>
      <c r="B21" s="2"/>
      <c r="C21" s="22">
        <v>89.367755679827326</v>
      </c>
      <c r="D21" s="11">
        <v>91.400400000000005</v>
      </c>
      <c r="E21" s="7" t="str">
        <f>IF(OR(AND('L.C.'!G21&lt;'L.C.'!F$37,'L.C.'!F21&lt;'L.C.'!G$37),AND('L.C.'!G21&gt;'L.C.'!F$37,'L.C.'!F21&gt;'L.C.'!G$37)),"*","")</f>
        <v/>
      </c>
      <c r="F21" s="22">
        <v>67.5622332859175</v>
      </c>
      <c r="G21" s="11">
        <v>70.708100000000002</v>
      </c>
      <c r="H21" s="7" t="str">
        <f>IF(OR(AND('L.C.'!I21&lt;'L.C.'!H$37,'L.C.'!H21&lt;'L.C.'!I$37),AND('L.C.'!I21&gt;'L.C.'!H$37,'L.C.'!H21&gt;'L.C.'!I$37)),"*","")</f>
        <v/>
      </c>
      <c r="I21" s="7"/>
      <c r="J21" s="19"/>
    </row>
    <row r="22" spans="1:10" x14ac:dyDescent="0.25">
      <c r="A22" s="2" t="s">
        <v>20</v>
      </c>
      <c r="B22" s="2"/>
      <c r="C22" s="22">
        <v>91.062984475201347</v>
      </c>
      <c r="D22" s="11">
        <v>93.811999999999998</v>
      </c>
      <c r="E22" s="7" t="str">
        <f>IF(OR(AND('L.C.'!G22&lt;'L.C.'!F$37,'L.C.'!F22&lt;'L.C.'!G$37),AND('L.C.'!G22&gt;'L.C.'!F$37,'L.C.'!F22&gt;'L.C.'!G$37)),"*","")</f>
        <v>*</v>
      </c>
      <c r="F22" s="22">
        <v>66.269165247018734</v>
      </c>
      <c r="G22" s="11">
        <v>73.777299999999997</v>
      </c>
      <c r="H22" s="7" t="str">
        <f>IF(OR(AND('L.C.'!I22&lt;'L.C.'!H$37,'L.C.'!H22&lt;'L.C.'!I$37),AND('L.C.'!I22&gt;'L.C.'!H$37,'L.C.'!H22&gt;'L.C.'!I$37)),"*","")</f>
        <v>*</v>
      </c>
      <c r="I22" s="7"/>
      <c r="J22" s="19"/>
    </row>
    <row r="23" spans="1:10" x14ac:dyDescent="0.25">
      <c r="A23" s="2" t="s">
        <v>21</v>
      </c>
      <c r="B23" s="2"/>
      <c r="C23" s="22">
        <v>92.5097606256669</v>
      </c>
      <c r="D23" s="11">
        <v>93.774699999999996</v>
      </c>
      <c r="E23" s="7" t="str">
        <f>IF(OR(AND('L.C.'!G23&lt;'L.C.'!F$37,'L.C.'!F23&lt;'L.C.'!G$37),AND('L.C.'!G23&gt;'L.C.'!F$37,'L.C.'!F23&gt;'L.C.'!G$37)),"*","")</f>
        <v>*</v>
      </c>
      <c r="F23" s="22">
        <v>63.203872274757479</v>
      </c>
      <c r="G23" s="11">
        <v>67.264799999999994</v>
      </c>
      <c r="H23" s="7" t="str">
        <f>IF(OR(AND('L.C.'!I23&lt;'L.C.'!H$37,'L.C.'!H23&lt;'L.C.'!I$37),AND('L.C.'!I23&gt;'L.C.'!H$37,'L.C.'!H23&gt;'L.C.'!I$37)),"*","")</f>
        <v>*</v>
      </c>
      <c r="I23" s="7"/>
      <c r="J23" s="19"/>
    </row>
    <row r="24" spans="1:10" x14ac:dyDescent="0.25">
      <c r="A24" s="2" t="s">
        <v>22</v>
      </c>
      <c r="B24" s="2"/>
      <c r="C24" s="22">
        <v>85.898537699024473</v>
      </c>
      <c r="D24" s="11">
        <v>91.819000000000003</v>
      </c>
      <c r="E24" s="7" t="str">
        <f>IF(OR(AND('L.C.'!G24&lt;'L.C.'!F$37,'L.C.'!F24&lt;'L.C.'!G$37),AND('L.C.'!G24&gt;'L.C.'!F$37,'L.C.'!F24&gt;'L.C.'!G$37)),"*","")</f>
        <v>*</v>
      </c>
      <c r="F24" s="22">
        <v>67.823219591248758</v>
      </c>
      <c r="G24" s="11">
        <v>69.872900000000001</v>
      </c>
      <c r="H24" s="7" t="str">
        <f>IF(OR(AND('L.C.'!I24&lt;'L.C.'!H$37,'L.C.'!H24&lt;'L.C.'!I$37),AND('L.C.'!I24&gt;'L.C.'!H$37,'L.C.'!H24&gt;'L.C.'!I$37)),"*","")</f>
        <v>*</v>
      </c>
      <c r="I24" s="7"/>
      <c r="J24" s="19"/>
    </row>
    <row r="25" spans="1:10" x14ac:dyDescent="0.25">
      <c r="A25" s="2" t="s">
        <v>23</v>
      </c>
      <c r="B25" s="2"/>
      <c r="C25" s="22">
        <v>83.274738687938381</v>
      </c>
      <c r="D25" s="11">
        <v>89.727099999999993</v>
      </c>
      <c r="E25" s="7" t="str">
        <f>IF(OR(AND('L.C.'!G25&lt;'L.C.'!F$37,'L.C.'!F25&lt;'L.C.'!G$37),AND('L.C.'!G25&gt;'L.C.'!F$37,'L.C.'!F25&gt;'L.C.'!G$37)),"*","")</f>
        <v>*</v>
      </c>
      <c r="F25" s="22">
        <v>65.134280773803084</v>
      </c>
      <c r="G25" s="11">
        <v>73.270799999999994</v>
      </c>
      <c r="H25" s="7" t="str">
        <f>IF(OR(AND('L.C.'!I25&lt;'L.C.'!H$37,'L.C.'!H25&lt;'L.C.'!I$37),AND('L.C.'!I25&gt;'L.C.'!H$37,'L.C.'!H25&gt;'L.C.'!I$37)),"*","")</f>
        <v>*</v>
      </c>
      <c r="I25" s="7"/>
      <c r="J25" s="19"/>
    </row>
    <row r="26" spans="1:10" x14ac:dyDescent="0.25">
      <c r="A26" s="2" t="s">
        <v>24</v>
      </c>
      <c r="B26" s="2"/>
      <c r="C26" s="22">
        <v>85.226539768085203</v>
      </c>
      <c r="D26" s="11">
        <v>90.832400000000007</v>
      </c>
      <c r="E26" s="7" t="str">
        <f>IF(OR(AND('L.C.'!G26&lt;'L.C.'!F$37,'L.C.'!F26&lt;'L.C.'!G$37),AND('L.C.'!G26&gt;'L.C.'!F$37,'L.C.'!F26&gt;'L.C.'!G$37)),"*","")</f>
        <v/>
      </c>
      <c r="F26" s="22">
        <v>61.754771328511929</v>
      </c>
      <c r="G26" s="11">
        <v>68.467200000000005</v>
      </c>
      <c r="H26" s="7" t="str">
        <f>IF(OR(AND('L.C.'!I26&lt;'L.C.'!H$37,'L.C.'!H26&lt;'L.C.'!I$37),AND('L.C.'!I26&gt;'L.C.'!H$37,'L.C.'!H26&gt;'L.C.'!I$37)),"*","")</f>
        <v>*</v>
      </c>
      <c r="I26" s="7"/>
      <c r="J26" s="19"/>
    </row>
    <row r="27" spans="1:10" x14ac:dyDescent="0.25">
      <c r="A27" s="2" t="s">
        <v>25</v>
      </c>
      <c r="B27" s="2"/>
      <c r="C27" s="22">
        <v>91.749065476908228</v>
      </c>
      <c r="D27" s="11">
        <v>94.092600000000004</v>
      </c>
      <c r="E27" s="7" t="str">
        <f>IF(OR(AND('L.C.'!G27&lt;'L.C.'!F$37,'L.C.'!F27&lt;'L.C.'!G$37),AND('L.C.'!G27&gt;'L.C.'!F$37,'L.C.'!F27&gt;'L.C.'!G$37)),"*","")</f>
        <v>*</v>
      </c>
      <c r="F27" s="22">
        <v>65.620638781450609</v>
      </c>
      <c r="G27" s="11">
        <v>72.419499999999999</v>
      </c>
      <c r="H27" s="7" t="str">
        <f>IF(OR(AND('L.C.'!I27&lt;'L.C.'!H$37,'L.C.'!H27&lt;'L.C.'!I$37),AND('L.C.'!I27&gt;'L.C.'!H$37,'L.C.'!H27&gt;'L.C.'!I$37)),"*","")</f>
        <v/>
      </c>
      <c r="I27" s="7"/>
      <c r="J27" s="19"/>
    </row>
    <row r="28" spans="1:10" x14ac:dyDescent="0.25">
      <c r="A28" s="2" t="s">
        <v>26</v>
      </c>
      <c r="B28" s="2"/>
      <c r="C28" s="22">
        <v>88.637498843770231</v>
      </c>
      <c r="D28" s="11">
        <v>94.527900000000002</v>
      </c>
      <c r="E28" s="7" t="str">
        <f>IF(OR(AND('L.C.'!G28&lt;'L.C.'!F$37,'L.C.'!F28&lt;'L.C.'!G$37),AND('L.C.'!G28&gt;'L.C.'!F$37,'L.C.'!F28&gt;'L.C.'!G$37)),"*","")</f>
        <v>*</v>
      </c>
      <c r="F28" s="22">
        <v>59.124167303702095</v>
      </c>
      <c r="G28" s="11">
        <v>68.777100000000004</v>
      </c>
      <c r="H28" s="7" t="str">
        <f>IF(OR(AND('L.C.'!I28&lt;'L.C.'!H$37,'L.C.'!H28&lt;'L.C.'!I$37),AND('L.C.'!I28&gt;'L.C.'!H$37,'L.C.'!H28&gt;'L.C.'!I$37)),"*","")</f>
        <v>*</v>
      </c>
      <c r="I28" s="7"/>
      <c r="J28" s="19"/>
    </row>
    <row r="29" spans="1:10" x14ac:dyDescent="0.25">
      <c r="A29" s="2" t="s">
        <v>27</v>
      </c>
      <c r="B29" s="2"/>
      <c r="C29" s="22">
        <v>90.683168722593336</v>
      </c>
      <c r="D29" s="11">
        <v>94.477000000000004</v>
      </c>
      <c r="E29" s="7" t="str">
        <f>IF(OR(AND('L.C.'!G29&lt;'L.C.'!F$37,'L.C.'!F29&lt;'L.C.'!G$37),AND('L.C.'!G29&gt;'L.C.'!F$37,'L.C.'!F29&gt;'L.C.'!G$37)),"*","")</f>
        <v>*</v>
      </c>
      <c r="F29" s="22">
        <v>77.194033101045306</v>
      </c>
      <c r="G29" s="11">
        <v>81.148499999999999</v>
      </c>
      <c r="H29" s="7" t="str">
        <f>IF(OR(AND('L.C.'!I29&lt;'L.C.'!H$37,'L.C.'!H29&lt;'L.C.'!I$37),AND('L.C.'!I29&gt;'L.C.'!H$37,'L.C.'!H29&gt;'L.C.'!I$37)),"*","")</f>
        <v>*</v>
      </c>
      <c r="I29" s="7"/>
      <c r="J29" s="19"/>
    </row>
    <row r="30" spans="1:10" x14ac:dyDescent="0.25">
      <c r="A30" s="2" t="s">
        <v>28</v>
      </c>
      <c r="B30" s="2"/>
      <c r="C30" s="22">
        <v>93.150727297093908</v>
      </c>
      <c r="D30" s="11">
        <v>95.109399999999994</v>
      </c>
      <c r="E30" s="7" t="str">
        <f>IF(OR(AND('L.C.'!G30&lt;'L.C.'!F$37,'L.C.'!F30&lt;'L.C.'!G$37),AND('L.C.'!G30&gt;'L.C.'!F$37,'L.C.'!F30&gt;'L.C.'!G$37)),"*","")</f>
        <v>*</v>
      </c>
      <c r="F30" s="22">
        <v>72.772408901498366</v>
      </c>
      <c r="G30" s="11">
        <v>77.744799999999998</v>
      </c>
      <c r="H30" s="7" t="str">
        <f>IF(OR(AND('L.C.'!I30&lt;'L.C.'!H$37,'L.C.'!H30&lt;'L.C.'!I$37),AND('L.C.'!I30&gt;'L.C.'!H$37,'L.C.'!H30&gt;'L.C.'!I$37)),"*","")</f>
        <v>*</v>
      </c>
      <c r="I30" s="7"/>
      <c r="J30" s="19"/>
    </row>
    <row r="31" spans="1:10" x14ac:dyDescent="0.25">
      <c r="A31" s="2" t="s">
        <v>29</v>
      </c>
      <c r="B31" s="2"/>
      <c r="C31" s="22">
        <v>89.17534255592247</v>
      </c>
      <c r="D31" s="11">
        <v>95.038799999999995</v>
      </c>
      <c r="E31" s="7" t="str">
        <f>IF(OR(AND('L.C.'!G31&lt;'L.C.'!F$37,'L.C.'!F31&lt;'L.C.'!G$37),AND('L.C.'!G31&gt;'L.C.'!F$37,'L.C.'!F31&gt;'L.C.'!G$37)),"*","")</f>
        <v>*</v>
      </c>
      <c r="F31" s="22">
        <v>71.465450610604421</v>
      </c>
      <c r="G31" s="11">
        <v>77.499200000000002</v>
      </c>
      <c r="H31" s="7" t="str">
        <f>IF(OR(AND('L.C.'!I31&lt;'L.C.'!H$37,'L.C.'!H31&lt;'L.C.'!I$37),AND('L.C.'!I31&gt;'L.C.'!H$37,'L.C.'!H31&gt;'L.C.'!I$37)),"*","")</f>
        <v>*</v>
      </c>
      <c r="I31" s="7"/>
      <c r="J31" s="19"/>
    </row>
    <row r="32" spans="1:10" x14ac:dyDescent="0.25">
      <c r="A32" s="2" t="s">
        <v>30</v>
      </c>
      <c r="B32" s="2"/>
      <c r="C32" s="22">
        <v>90.359760677562235</v>
      </c>
      <c r="D32" s="11">
        <v>92.783299999999997</v>
      </c>
      <c r="E32" s="7" t="str">
        <f>IF(OR(AND('L.C.'!G32&lt;'L.C.'!F$37,'L.C.'!F32&lt;'L.C.'!G$37),AND('L.C.'!G32&gt;'L.C.'!F$37,'L.C.'!F32&gt;'L.C.'!G$37)),"*","")</f>
        <v>*</v>
      </c>
      <c r="F32" s="22">
        <v>69.895527366235228</v>
      </c>
      <c r="G32" s="11">
        <v>74.052599999999998</v>
      </c>
      <c r="H32" s="7" t="str">
        <f>IF(OR(AND('L.C.'!I32&lt;'L.C.'!H$37,'L.C.'!H32&lt;'L.C.'!I$37),AND('L.C.'!I32&gt;'L.C.'!H$37,'L.C.'!H32&gt;'L.C.'!I$37)),"*","")</f>
        <v>*</v>
      </c>
      <c r="I32" s="7"/>
      <c r="J32" s="19"/>
    </row>
    <row r="33" spans="1:10" x14ac:dyDescent="0.25">
      <c r="A33" s="2" t="s">
        <v>31</v>
      </c>
      <c r="B33" s="2"/>
      <c r="C33" s="22">
        <v>88.333300471242381</v>
      </c>
      <c r="D33" s="11">
        <v>93.670199999999994</v>
      </c>
      <c r="E33" s="7" t="str">
        <f>IF(OR(AND('L.C.'!G33&lt;'L.C.'!F$37,'L.C.'!F33&lt;'L.C.'!G$37),AND('L.C.'!G33&gt;'L.C.'!F$37,'L.C.'!F33&gt;'L.C.'!G$37)),"*","")</f>
        <v>*</v>
      </c>
      <c r="F33" s="22">
        <v>65.722171579053992</v>
      </c>
      <c r="G33" s="11">
        <v>72.4589</v>
      </c>
      <c r="H33" s="7" t="str">
        <f>IF(OR(AND('L.C.'!I33&lt;'L.C.'!H$37,'L.C.'!H33&lt;'L.C.'!I$37),AND('L.C.'!I33&gt;'L.C.'!H$37,'L.C.'!H33&gt;'L.C.'!I$37)),"*","")</f>
        <v/>
      </c>
      <c r="I33" s="7"/>
      <c r="J33" s="19"/>
    </row>
    <row r="34" spans="1:10" x14ac:dyDescent="0.25">
      <c r="A34" s="2" t="s">
        <v>32</v>
      </c>
      <c r="B34" s="2"/>
      <c r="C34" s="22">
        <v>87.74120439547869</v>
      </c>
      <c r="D34" s="11">
        <v>91.613799999999998</v>
      </c>
      <c r="E34" s="7" t="str">
        <f>IF(OR(AND('L.C.'!G34&lt;'L.C.'!F$37,'L.C.'!F34&lt;'L.C.'!G$37),AND('L.C.'!G34&gt;'L.C.'!F$37,'L.C.'!F34&gt;'L.C.'!G$37)),"*","")</f>
        <v>*</v>
      </c>
      <c r="F34" s="22">
        <v>73.178056593699949</v>
      </c>
      <c r="G34" s="11">
        <v>76.827299999999994</v>
      </c>
      <c r="H34" s="7" t="str">
        <f>IF(OR(AND('L.C.'!I34&lt;'L.C.'!H$37,'L.C.'!H34&lt;'L.C.'!I$37),AND('L.C.'!I34&gt;'L.C.'!H$37,'L.C.'!H34&gt;'L.C.'!I$37)),"*","")</f>
        <v>*</v>
      </c>
      <c r="I34" s="7"/>
      <c r="J34" s="19"/>
    </row>
    <row r="35" spans="1:10" x14ac:dyDescent="0.25">
      <c r="A35" s="2" t="s">
        <v>33</v>
      </c>
      <c r="B35" s="2"/>
      <c r="C35" s="22">
        <v>91.087220912598909</v>
      </c>
      <c r="D35" s="11">
        <v>94.443100000000001</v>
      </c>
      <c r="E35" s="7" t="str">
        <f>IF(OR(AND('L.C.'!G35&lt;'L.C.'!F$37,'L.C.'!F35&lt;'L.C.'!G$37),AND('L.C.'!G35&gt;'L.C.'!F$37,'L.C.'!F35&gt;'L.C.'!G$37)),"*","")</f>
        <v>*</v>
      </c>
      <c r="F35" s="22">
        <v>73.905602974731693</v>
      </c>
      <c r="G35" s="11">
        <v>73.108500000000006</v>
      </c>
      <c r="H35" s="7" t="str">
        <f>IF(OR(AND('L.C.'!I35&lt;'L.C.'!H$37,'L.C.'!H35&lt;'L.C.'!I$37),AND('L.C.'!I35&gt;'L.C.'!H$37,'L.C.'!H35&gt;'L.C.'!I$37)),"*","")</f>
        <v>*</v>
      </c>
      <c r="I35" s="7"/>
      <c r="J35" s="19"/>
    </row>
    <row r="36" spans="1:10" x14ac:dyDescent="0.25">
      <c r="A36" s="6" t="s">
        <v>34</v>
      </c>
      <c r="B36" s="6"/>
      <c r="C36" s="23">
        <v>81.239402951885936</v>
      </c>
      <c r="D36" s="12">
        <v>91.444400000000002</v>
      </c>
      <c r="E36" s="8" t="str">
        <f>IF(OR(AND('L.C.'!G36&lt;'L.C.'!F$37,'L.C.'!F36&lt;'L.C.'!G$37),AND('L.C.'!G36&gt;'L.C.'!F$37,'L.C.'!F36&gt;'L.C.'!G$37)),"*","")</f>
        <v/>
      </c>
      <c r="F36" s="23">
        <v>55.904290504322439</v>
      </c>
      <c r="G36" s="12">
        <v>61.853900000000003</v>
      </c>
      <c r="H36" s="8" t="str">
        <f>IF(OR(AND('L.C.'!I36&lt;'L.C.'!H$37,'L.C.'!H36&lt;'L.C.'!I$37),AND('L.C.'!I36&gt;'L.C.'!H$37,'L.C.'!H36&gt;'L.C.'!I$37)),"*","")</f>
        <v>*</v>
      </c>
      <c r="I36" s="7"/>
      <c r="J36" s="19"/>
    </row>
    <row r="37" spans="1:10" x14ac:dyDescent="0.25">
      <c r="A37" s="76" t="s">
        <v>42</v>
      </c>
      <c r="B37" s="15" t="s">
        <v>40</v>
      </c>
      <c r="C37" s="24">
        <v>87.849860610916252</v>
      </c>
      <c r="D37" s="13">
        <v>92.346000000000004</v>
      </c>
      <c r="E37" s="9"/>
      <c r="F37" s="24">
        <v>68.498424499102441</v>
      </c>
      <c r="G37" s="13">
        <v>71.828599999999994</v>
      </c>
      <c r="H37" s="9"/>
      <c r="I37" s="7"/>
      <c r="J37" s="19"/>
    </row>
    <row r="38" spans="1:10" x14ac:dyDescent="0.25">
      <c r="A38" s="77"/>
      <c r="B38" s="16" t="s">
        <v>41</v>
      </c>
      <c r="C38" s="20">
        <v>3813638</v>
      </c>
      <c r="D38" s="73">
        <v>4126957</v>
      </c>
      <c r="E38" s="73"/>
      <c r="F38" s="20">
        <v>2158210</v>
      </c>
      <c r="G38" s="73">
        <v>2771762</v>
      </c>
      <c r="H38" s="73"/>
      <c r="I38" s="7"/>
      <c r="J38" s="19"/>
    </row>
    <row r="39" spans="1:10" ht="74.25" customHeight="1" x14ac:dyDescent="0.25">
      <c r="A39" s="74" t="s">
        <v>47</v>
      </c>
      <c r="B39" s="74"/>
      <c r="C39" s="74"/>
      <c r="D39" s="74"/>
      <c r="E39" s="74"/>
      <c r="F39" s="74"/>
      <c r="G39" s="74"/>
      <c r="H39" s="74"/>
      <c r="I39" s="7"/>
      <c r="J39" s="19"/>
    </row>
  </sheetData>
  <mergeCells count="11">
    <mergeCell ref="C2:H2"/>
    <mergeCell ref="D38:E38"/>
    <mergeCell ref="A39:H39"/>
    <mergeCell ref="A1:H1"/>
    <mergeCell ref="A37:A38"/>
    <mergeCell ref="G38:H38"/>
    <mergeCell ref="G4:H4"/>
    <mergeCell ref="A2:B4"/>
    <mergeCell ref="C3:E3"/>
    <mergeCell ref="F3:H3"/>
    <mergeCell ref="D4:E4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6"/>
  <sheetViews>
    <sheetView zoomScale="115" zoomScaleNormal="115" workbookViewId="0">
      <selection sqref="A1:K1"/>
    </sheetView>
  </sheetViews>
  <sheetFormatPr baseColWidth="10" defaultRowHeight="12.75" x14ac:dyDescent="0.2"/>
  <cols>
    <col min="1" max="1" width="24.140625" style="26" customWidth="1"/>
    <col min="2" max="2" width="13.5703125" style="26" customWidth="1"/>
    <col min="3" max="3" width="1.5703125" style="26" customWidth="1"/>
    <col min="4" max="4" width="13.5703125" style="26" customWidth="1"/>
    <col min="5" max="6" width="1.28515625" style="26" customWidth="1"/>
    <col min="7" max="7" width="13.5703125" style="26" customWidth="1"/>
    <col min="8" max="8" width="1.5703125" style="26" customWidth="1"/>
    <col min="9" max="9" width="13.5703125" style="26" customWidth="1"/>
    <col min="10" max="11" width="1.28515625" style="26" customWidth="1"/>
    <col min="12" max="13" width="8.5703125" style="26" hidden="1" customWidth="1"/>
    <col min="14" max="17" width="7.42578125" style="26" hidden="1" customWidth="1"/>
    <col min="18" max="23" width="11" style="26" hidden="1" customWidth="1"/>
    <col min="24" max="16384" width="11.42578125" style="26"/>
  </cols>
  <sheetData>
    <row r="1" spans="1:17" ht="29.25" customHeight="1" x14ac:dyDescent="0.2">
      <c r="A1" s="82" t="s">
        <v>87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7" ht="21.75" customHeight="1" x14ac:dyDescent="0.2">
      <c r="A2" s="83" t="s">
        <v>48</v>
      </c>
      <c r="B2" s="84" t="s">
        <v>89</v>
      </c>
      <c r="C2" s="84"/>
      <c r="D2" s="84"/>
      <c r="E2" s="84"/>
      <c r="F2" s="84"/>
      <c r="G2" s="84"/>
      <c r="H2" s="84"/>
      <c r="I2" s="84"/>
      <c r="J2" s="84"/>
      <c r="K2" s="84"/>
    </row>
    <row r="3" spans="1:17" ht="23.25" customHeight="1" x14ac:dyDescent="0.2">
      <c r="A3" s="83"/>
      <c r="B3" s="85" t="s">
        <v>45</v>
      </c>
      <c r="C3" s="85"/>
      <c r="D3" s="85"/>
      <c r="E3" s="85"/>
      <c r="F3" s="85"/>
      <c r="G3" s="85" t="s">
        <v>88</v>
      </c>
      <c r="H3" s="85"/>
      <c r="I3" s="85"/>
      <c r="J3" s="85"/>
      <c r="K3" s="85"/>
    </row>
    <row r="4" spans="1:17" ht="12" customHeight="1" x14ac:dyDescent="0.2">
      <c r="A4" s="83"/>
      <c r="B4" s="83">
        <v>2000</v>
      </c>
      <c r="C4" s="83"/>
      <c r="D4" s="83">
        <v>2010</v>
      </c>
      <c r="E4" s="83"/>
      <c r="F4" s="83"/>
      <c r="G4" s="83">
        <v>2000</v>
      </c>
      <c r="H4" s="83"/>
      <c r="I4" s="83">
        <v>2010</v>
      </c>
      <c r="J4" s="83"/>
      <c r="K4" s="83"/>
    </row>
    <row r="5" spans="1:17" ht="3" hidden="1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7" ht="12.75" hidden="1" customHeight="1" x14ac:dyDescent="0.2">
      <c r="A6" s="29" t="s">
        <v>49</v>
      </c>
      <c r="B6" s="86">
        <v>6138853</v>
      </c>
      <c r="C6" s="86"/>
      <c r="D6" s="86">
        <v>6138853</v>
      </c>
      <c r="E6" s="86"/>
      <c r="F6" s="86"/>
      <c r="G6" s="86">
        <v>4621635</v>
      </c>
      <c r="H6" s="86"/>
      <c r="I6" s="86">
        <v>4621635</v>
      </c>
      <c r="J6" s="86"/>
      <c r="K6" s="86"/>
    </row>
    <row r="7" spans="1:17" x14ac:dyDescent="0.2">
      <c r="A7" s="31" t="s">
        <v>49</v>
      </c>
      <c r="B7" s="32">
        <v>87.849860610916252</v>
      </c>
      <c r="C7" s="33"/>
      <c r="D7" s="32">
        <v>92.346000000000004</v>
      </c>
      <c r="E7" s="33"/>
      <c r="F7" s="34" t="str">
        <f>IF(OR(AND('[1]L.C.'!C5&lt;'[1]L.C.'!F5,'[1]L.C.'!B5&lt;'[1]L.C.'!G5),AND('[1]L.C.'!C5&gt;'[1]L.C.'!F5,'[1]L.C.'!B5&gt;'[1]L.C.'!G5)),"≠","")</f>
        <v>≠</v>
      </c>
      <c r="G7" s="32">
        <v>68.498424499102441</v>
      </c>
      <c r="H7" s="33"/>
      <c r="I7" s="32">
        <v>71.828599999999994</v>
      </c>
      <c r="J7" s="33"/>
      <c r="K7" s="34" t="str">
        <f>IF(OR(AND('[1]L.C.'!E5&lt;'[1]L.C.'!H5,'[1]L.C.'!D5&lt;'[1]L.C.'!I5),AND('[1]L.C.'!E5&gt;'[1]L.C.'!H5,'[1]L.C.'!D5&gt;'[1]L.C.'!I5)),"≠","")</f>
        <v>≠</v>
      </c>
      <c r="L7" s="35">
        <f>D7-B7</f>
        <v>4.4961393890837513</v>
      </c>
      <c r="M7" s="35">
        <f>I7-G7</f>
        <v>3.3301755008975533</v>
      </c>
      <c r="O7" s="35"/>
      <c r="P7" s="35"/>
    </row>
    <row r="8" spans="1:17" x14ac:dyDescent="0.2">
      <c r="A8" s="36" t="s">
        <v>50</v>
      </c>
      <c r="B8" s="37"/>
      <c r="D8" s="37"/>
      <c r="G8" s="37"/>
      <c r="I8" s="37"/>
    </row>
    <row r="9" spans="1:17" x14ac:dyDescent="0.2">
      <c r="A9" s="38" t="s">
        <v>51</v>
      </c>
      <c r="B9" s="32">
        <v>88.910393539796715</v>
      </c>
      <c r="C9" s="39"/>
      <c r="D9" s="32">
        <v>92.271900000000002</v>
      </c>
      <c r="E9" s="33"/>
      <c r="F9" s="34" t="str">
        <f>IF(OR(AND('[1]L.C.'!C7&lt;'[1]L.C.'!F7,'[1]L.C.'!B7&lt;'[1]L.C.'!G7),AND('[1]L.C.'!C7&gt;'[1]L.C.'!F7,'[1]L.C.'!B7&gt;'[1]L.C.'!G7)),"≠","")</f>
        <v>≠</v>
      </c>
      <c r="G9" s="32">
        <v>68.244520826599754</v>
      </c>
      <c r="H9" s="39"/>
      <c r="I9" s="32">
        <v>71.781999999999996</v>
      </c>
      <c r="J9" s="33"/>
      <c r="K9" s="34" t="str">
        <f>IF(OR(AND('[1]L.C.'!E7&lt;'[1]L.C.'!H7,'[1]L.C.'!D7&lt;'[1]L.C.'!I7),AND('[1]L.C.'!E7&gt;'[1]L.C.'!H7,'[1]L.C.'!D7&gt;'[1]L.C.'!I7)),"≠","")</f>
        <v>≠</v>
      </c>
      <c r="L9" s="35">
        <f t="shared" ref="L9:L10" si="0">D9-B9</f>
        <v>3.3615064602032874</v>
      </c>
      <c r="M9" s="35">
        <f t="shared" ref="M9:M10" si="1">I9-G9</f>
        <v>3.5374791734002429</v>
      </c>
    </row>
    <row r="10" spans="1:17" x14ac:dyDescent="0.2">
      <c r="A10" s="40" t="s">
        <v>52</v>
      </c>
      <c r="B10" s="32">
        <v>86.82404752150758</v>
      </c>
      <c r="C10" s="39" t="str">
        <f>IF(OR(AND('[1]L.C.'!C7&lt;'[1]L.C.'!B8,'[1]L.C.'!B7&lt;'[1]L.C.'!C8),AND('[1]L.C.'!C7&gt;'[1]L.C.'!B8,'[1]L.C.'!B7&gt;'[1]L.C.'!C8)),"*","")</f>
        <v>*</v>
      </c>
      <c r="D10" s="32">
        <v>92.418599999999998</v>
      </c>
      <c r="E10" s="33" t="str">
        <f>IF(OR(AND('[1]L.C.'!G7&lt;'[1]L.C.'!F8,'[1]L.C.'!F7&lt;'[1]L.C.'!G8),AND('[1]L.C.'!G7&gt;'[1]L.C.'!F8,'[1]L.C.'!F7&gt;'[1]L.C.'!G8)),"*","")</f>
        <v/>
      </c>
      <c r="F10" s="34" t="str">
        <f>IF(OR(AND('[1]L.C.'!C8&lt;'[1]L.C.'!F8,'[1]L.C.'!B8&lt;'[1]L.C.'!G8),AND('[1]L.C.'!C8&gt;'[1]L.C.'!F8,'[1]L.C.'!B8&gt;'[1]L.C.'!G8)),"≠","")</f>
        <v>≠</v>
      </c>
      <c r="G10" s="32">
        <v>68.731132066864035</v>
      </c>
      <c r="H10" s="39" t="str">
        <f>IF(OR(AND('[1]L.C.'!E7&lt;'[1]L.C.'!D8,'[1]L.C.'!D7&lt;'[1]L.C.'!E8),AND('[1]L.C.'!E7&gt;'[1]L.C.'!D8,'[1]L.C.'!D7&gt;'[1]L.C.'!E8)),"*","")</f>
        <v>*</v>
      </c>
      <c r="I10" s="32">
        <v>71.872100000000003</v>
      </c>
      <c r="J10" s="33" t="str">
        <f>IF(OR(AND('[1]L.C.'!I7&lt;'[1]L.C.'!H8,'[1]L.C.'!H7&lt;'[1]L.C.'!I8),AND('[1]L.C.'!I7&gt;'[1]L.C.'!H8,'[1]L.C.'!H7&gt;'[1]L.C.'!I8)),"*","")</f>
        <v/>
      </c>
      <c r="K10" s="34" t="str">
        <f>IF(OR(AND('[1]L.C.'!E8&lt;'[1]L.C.'!H8,'[1]L.C.'!D8&lt;'[1]L.C.'!I8),AND('[1]L.C.'!E8&gt;'[1]L.C.'!H8,'[1]L.C.'!D8&gt;'[1]L.C.'!I8)),"≠","")</f>
        <v>≠</v>
      </c>
      <c r="L10" s="35">
        <f t="shared" si="0"/>
        <v>5.5945524784924174</v>
      </c>
      <c r="M10" s="35">
        <f t="shared" si="1"/>
        <v>3.1409679331359683</v>
      </c>
      <c r="N10" s="35">
        <f>B10-B9</f>
        <v>-2.0863460182891345</v>
      </c>
      <c r="O10" s="35">
        <f>D10-D9</f>
        <v>0.14669999999999561</v>
      </c>
      <c r="P10" s="35">
        <f>G10-G9</f>
        <v>0.48661124026428126</v>
      </c>
      <c r="Q10" s="35">
        <f>I10-I9</f>
        <v>9.010000000000673E-2</v>
      </c>
    </row>
    <row r="11" spans="1:17" x14ac:dyDescent="0.2">
      <c r="A11" s="29" t="s">
        <v>53</v>
      </c>
      <c r="B11" s="32"/>
      <c r="C11" s="41"/>
      <c r="D11" s="37"/>
      <c r="F11" s="42"/>
      <c r="G11" s="37"/>
      <c r="H11" s="41"/>
      <c r="I11" s="37"/>
      <c r="K11" s="42"/>
      <c r="N11" s="80">
        <f>N10-O10</f>
        <v>-2.2330460182891301</v>
      </c>
      <c r="O11" s="81"/>
      <c r="P11" s="80">
        <f>P10-Q10</f>
        <v>0.39651124026427453</v>
      </c>
      <c r="Q11" s="81"/>
    </row>
    <row r="12" spans="1:17" x14ac:dyDescent="0.2">
      <c r="A12" s="38" t="s">
        <v>54</v>
      </c>
      <c r="B12" s="32">
        <v>79.319792184032906</v>
      </c>
      <c r="C12" s="39"/>
      <c r="D12" s="32">
        <v>88.233800000000002</v>
      </c>
      <c r="E12" s="33"/>
      <c r="F12" s="34" t="str">
        <f>IF(OR(AND('[1]L.C.'!C10&lt;'[1]L.C.'!F10,'[1]L.C.'!B10&lt;'[1]L.C.'!G10),AND('[1]L.C.'!C10&gt;'[1]L.C.'!F10,'[1]L.C.'!B10&gt;'[1]L.C.'!G10)),"≠","")</f>
        <v>≠</v>
      </c>
      <c r="G12" s="32">
        <v>48.711809798911233</v>
      </c>
      <c r="H12" s="39"/>
      <c r="I12" s="32">
        <v>59.312800000000003</v>
      </c>
      <c r="J12" s="33"/>
      <c r="K12" s="34" t="str">
        <f>IF(OR(AND('[1]L.C.'!E10&lt;'[1]L.C.'!H10,'[1]L.C.'!D10&lt;'[1]L.C.'!I10),AND('[1]L.C.'!E10&gt;'[1]L.C.'!H10,'[1]L.C.'!D10&gt;'[1]L.C.'!I10)),"≠","")</f>
        <v>≠</v>
      </c>
      <c r="L12" s="35">
        <f t="shared" ref="L12:L14" si="2">D12-B12</f>
        <v>8.9140078159670963</v>
      </c>
      <c r="M12" s="35">
        <f t="shared" ref="M12:M14" si="3">I12-G12</f>
        <v>10.60099020108877</v>
      </c>
    </row>
    <row r="13" spans="1:17" x14ac:dyDescent="0.2">
      <c r="A13" s="38" t="s">
        <v>55</v>
      </c>
      <c r="B13" s="32">
        <v>86.059030705256902</v>
      </c>
      <c r="C13" s="39" t="str">
        <f>IF(OR(AND('[1]L.C.'!C10&lt;'[1]L.C.'!B11,'[1]L.C.'!B10&lt;'[1]L.C.'!C11),AND('[1]L.C.'!C10&gt;'[1]L.C.'!B11,'[1]L.C.'!B10&gt;'[1]L.C.'!C11)),"*","")</f>
        <v>*</v>
      </c>
      <c r="D13" s="32">
        <v>91.799300000000002</v>
      </c>
      <c r="E13" s="33" t="str">
        <f>IF(OR(AND('[1]L.C.'!G11&lt;'[1]L.C.'!F10,'[1]L.C.'!F11&lt;'[1]L.C.'!G10),AND('[1]L.C.'!G11&gt;'[1]L.C.'!F10,'[1]L.C.'!F11&gt;'[1]L.C.'!G10)),"*","")</f>
        <v>*</v>
      </c>
      <c r="F13" s="34" t="str">
        <f>IF(OR(AND('[1]L.C.'!C11&lt;'[1]L.C.'!F11,'[1]L.C.'!B11&lt;'[1]L.C.'!G11),AND('[1]L.C.'!C11&gt;'[1]L.C.'!F11,'[1]L.C.'!B11&gt;'[1]L.C.'!G11)),"≠","")</f>
        <v>≠</v>
      </c>
      <c r="G13" s="32">
        <v>65.970675058482783</v>
      </c>
      <c r="H13" s="39" t="str">
        <f>IF(OR(AND('[1]L.C.'!E10&lt;'[1]L.C.'!D11,'[1]L.C.'!D10&lt;'[1]L.C.'!E11),AND('[1]L.C.'!E10&gt;'[1]L.C.'!D11,'[1]L.C.'!D10&gt;'[1]L.C.'!E11)),"*","")</f>
        <v>*</v>
      </c>
      <c r="I13" s="32">
        <v>71.202200000000005</v>
      </c>
      <c r="J13" s="33" t="str">
        <f>IF(OR(AND('[1]L.C.'!I11&lt;'[1]L.C.'!H10,'[1]L.C.'!H11&lt;'[1]L.C.'!I10),AND('[1]L.C.'!I11&gt;'[1]L.C.'!H10,'[1]L.C.'!H11&gt;'[1]L.C.'!I10)),"*","")</f>
        <v>*</v>
      </c>
      <c r="K13" s="34" t="str">
        <f>IF(OR(AND('[1]L.C.'!E11&lt;'[1]L.C.'!H11,'[1]L.C.'!D11&lt;'[1]L.C.'!I11),AND('[1]L.C.'!E11&gt;'[1]L.C.'!H11,'[1]L.C.'!D11&gt;'[1]L.C.'!I11)),"≠","")</f>
        <v>≠</v>
      </c>
      <c r="L13" s="35">
        <f t="shared" si="2"/>
        <v>5.7402692947431007</v>
      </c>
      <c r="M13" s="35">
        <f t="shared" si="3"/>
        <v>5.2315249415172218</v>
      </c>
    </row>
    <row r="14" spans="1:17" x14ac:dyDescent="0.2">
      <c r="A14" s="40" t="s">
        <v>56</v>
      </c>
      <c r="B14" s="32">
        <v>91.966601003003461</v>
      </c>
      <c r="C14" s="39" t="str">
        <f>IF(OR(AND('[1]L.C.'!C11&lt;'[1]L.C.'!B12,'[1]L.C.'!B11&lt;'[1]L.C.'!C12),AND('[1]L.C.'!C11&gt;'[1]L.C.'!B12,'[1]L.C.'!B11&gt;'[1]L.C.'!C12)),"*","")</f>
        <v>*</v>
      </c>
      <c r="D14" s="32">
        <v>94.201899999999995</v>
      </c>
      <c r="E14" s="33" t="str">
        <f>IF(OR(AND('[1]L.C.'!G12&lt;'[1]L.C.'!F11,'[1]L.C.'!F12&lt;'[1]L.C.'!G11),AND('[1]L.C.'!G12&gt;'[1]L.C.'!F11,'[1]L.C.'!F12&gt;'[1]L.C.'!G11)),"*","")</f>
        <v>*</v>
      </c>
      <c r="F14" s="34" t="str">
        <f>IF(OR(AND('[1]L.C.'!C12&lt;'[1]L.C.'!F12,'[1]L.C.'!B12&lt;'[1]L.C.'!G12),AND('[1]L.C.'!C12&gt;'[1]L.C.'!F12,'[1]L.C.'!B12&gt;'[1]L.C.'!G12)),"≠","")</f>
        <v>≠</v>
      </c>
      <c r="G14" s="32">
        <v>73.900397653349785</v>
      </c>
      <c r="H14" s="39" t="str">
        <f>IF(OR(AND('[1]L.C.'!E11&lt;'[1]L.C.'!D12,'[1]L.C.'!D11&lt;'[1]L.C.'!E12),AND('[1]L.C.'!E11&gt;'[1]L.C.'!D12,'[1]L.C.'!D11&gt;'[1]L.C.'!E12)),"*","")</f>
        <v>*</v>
      </c>
      <c r="I14" s="32">
        <v>76.373199999999997</v>
      </c>
      <c r="J14" s="33" t="str">
        <f>IF(OR(AND('[1]L.C.'!I12&lt;'[1]L.C.'!H11,'[1]L.C.'!H12&lt;'[1]L.C.'!I11),AND('[1]L.C.'!I12&gt;'[1]L.C.'!H11,'[1]L.C.'!H12&gt;'[1]L.C.'!I11)),"*","")</f>
        <v>*</v>
      </c>
      <c r="K14" s="34" t="str">
        <f>IF(OR(AND('[1]L.C.'!E12&lt;'[1]L.C.'!H12,'[1]L.C.'!D12&lt;'[1]L.C.'!I12),AND('[1]L.C.'!E12&gt;'[1]L.C.'!H12,'[1]L.C.'!D12&gt;'[1]L.C.'!I12)),"≠","")</f>
        <v>≠</v>
      </c>
      <c r="L14" s="35">
        <f t="shared" si="2"/>
        <v>2.2352989969965336</v>
      </c>
      <c r="M14" s="35">
        <f t="shared" si="3"/>
        <v>2.4728023466502123</v>
      </c>
      <c r="N14" s="35">
        <f>B14-B12</f>
        <v>12.646808818970555</v>
      </c>
      <c r="O14" s="35">
        <f>D14-D12</f>
        <v>5.9680999999999926</v>
      </c>
      <c r="P14" s="35">
        <f>G14-G12</f>
        <v>25.188587854438552</v>
      </c>
      <c r="Q14" s="35">
        <f>I14-I12</f>
        <v>17.060399999999994</v>
      </c>
    </row>
    <row r="15" spans="1:17" x14ac:dyDescent="0.2">
      <c r="A15" s="29" t="s">
        <v>57</v>
      </c>
      <c r="B15" s="32"/>
      <c r="C15" s="43"/>
      <c r="D15" s="37"/>
      <c r="E15" s="44"/>
      <c r="F15" s="45"/>
      <c r="G15" s="37"/>
      <c r="H15" s="43"/>
      <c r="I15" s="37"/>
      <c r="J15" s="44"/>
      <c r="K15" s="45"/>
      <c r="N15" s="80">
        <f>N14-O14</f>
        <v>6.6787088189705628</v>
      </c>
      <c r="O15" s="81"/>
      <c r="P15" s="80">
        <f>P14-Q14</f>
        <v>8.1281878544385577</v>
      </c>
      <c r="Q15" s="81"/>
    </row>
    <row r="16" spans="1:17" x14ac:dyDescent="0.2">
      <c r="A16" s="38" t="s">
        <v>58</v>
      </c>
      <c r="B16" s="32">
        <v>80.650359650807886</v>
      </c>
      <c r="C16" s="39"/>
      <c r="D16" s="32">
        <v>86.496200000000002</v>
      </c>
      <c r="E16" s="33"/>
      <c r="F16" s="34"/>
      <c r="G16" s="32">
        <v>55.283972573889031</v>
      </c>
      <c r="H16" s="39"/>
      <c r="I16" s="32">
        <v>58.564900000000002</v>
      </c>
      <c r="J16" s="33"/>
      <c r="K16" s="34"/>
      <c r="L16" s="35">
        <f t="shared" ref="L16:L17" si="4">D16-B16</f>
        <v>5.845840349192116</v>
      </c>
      <c r="M16" s="35">
        <f t="shared" ref="M16:M17" si="5">I16-G16</f>
        <v>3.2809274261109707</v>
      </c>
    </row>
    <row r="17" spans="1:17" x14ac:dyDescent="0.2">
      <c r="A17" s="40" t="s">
        <v>59</v>
      </c>
      <c r="B17" s="32">
        <v>88.173952407116374</v>
      </c>
      <c r="C17" s="39" t="str">
        <f>IF(OR(AND('[1]L.C.'!C14&lt;'[1]L.C.'!B15,'[1]L.C.'!B14&lt;'[1]L.C.'!C15),AND('[1]L.C.'!C14&gt;'[1]L.C.'!B15,'[1]L.C.'!B14&gt;'[1]L.C.'!C15)),"*","")</f>
        <v>*</v>
      </c>
      <c r="D17" s="32">
        <v>92.647099999999995</v>
      </c>
      <c r="E17" s="33" t="str">
        <f>IF(OR(AND('[1]L.C.'!G14&lt;'[1]L.C.'!F15,'[1]L.C.'!F14&lt;'[1]L.C.'!G15),AND('[1]L.C.'!G14&gt;'[1]L.C.'!F15,'[1]L.C.'!F14&gt;'[1]L.C.'!G15)),"*","")</f>
        <v>*</v>
      </c>
      <c r="F17" s="34"/>
      <c r="G17" s="32">
        <v>68.866500008663081</v>
      </c>
      <c r="H17" s="39" t="str">
        <f>IF(OR(AND('[1]L.C.'!E14&lt;'[1]L.C.'!D15,'[1]L.C.'!D14&lt;'[1]L.C.'!E15),AND('[1]L.C.'!E14&gt;'[1]L.C.'!D15,'[1]L.C.'!D14&gt;'[1]L.C.'!E15)),"*","")</f>
        <v>*</v>
      </c>
      <c r="I17" s="32">
        <v>72.357600000000005</v>
      </c>
      <c r="J17" s="33" t="str">
        <f>IF(OR(AND('[1]L.C.'!I14&lt;'[1]L.C.'!H15,'[1]L.C.'!H14&lt;'[1]L.C.'!I15),AND('[1]L.C.'!I14&gt;'[1]L.C.'!H15,'[1]L.C.'!H14&gt;'[1]L.C.'!I15)),"*","")</f>
        <v>*</v>
      </c>
      <c r="K17" s="34"/>
      <c r="L17" s="35">
        <f t="shared" si="4"/>
        <v>4.4731475928836204</v>
      </c>
      <c r="M17" s="35">
        <f t="shared" si="5"/>
        <v>3.4910999913369238</v>
      </c>
      <c r="N17" s="35">
        <f>B17-B16</f>
        <v>7.5235927563084886</v>
      </c>
      <c r="O17" s="35">
        <f>D17-D16</f>
        <v>6.1508999999999929</v>
      </c>
      <c r="P17" s="35">
        <f>G17-G16</f>
        <v>13.58252743477405</v>
      </c>
      <c r="Q17" s="35">
        <f>I17-I16</f>
        <v>13.792700000000004</v>
      </c>
    </row>
    <row r="18" spans="1:17" x14ac:dyDescent="0.2">
      <c r="A18" s="29" t="s">
        <v>60</v>
      </c>
      <c r="B18" s="32"/>
      <c r="C18" s="43"/>
      <c r="D18" s="46"/>
      <c r="E18" s="44"/>
      <c r="F18" s="45"/>
      <c r="G18" s="46"/>
      <c r="H18" s="43"/>
      <c r="I18" s="46"/>
      <c r="J18" s="44"/>
      <c r="K18" s="45"/>
      <c r="N18" s="80">
        <f>N17-O17</f>
        <v>1.3726927563084956</v>
      </c>
      <c r="O18" s="81"/>
      <c r="P18" s="80">
        <f>P17-Q17</f>
        <v>-0.21017256522595318</v>
      </c>
      <c r="Q18" s="81"/>
    </row>
    <row r="19" spans="1:17" x14ac:dyDescent="0.2">
      <c r="A19" s="38" t="s">
        <v>61</v>
      </c>
      <c r="B19" s="32">
        <v>75.219638579880638</v>
      </c>
      <c r="C19" s="39"/>
      <c r="D19" s="32">
        <v>83.6905</v>
      </c>
      <c r="E19" s="33"/>
      <c r="F19" s="34" t="str">
        <f>IF(OR(AND('[1]L.C.'!C17&lt;'[1]L.C.'!F17,'[1]L.C.'!B17&lt;'[1]L.C.'!G17),AND('[1]L.C.'!C17&gt;'[1]L.C.'!F17,'[1]L.C.'!B17&gt;'[1]L.C.'!G17)),"≠","")</f>
        <v>≠</v>
      </c>
      <c r="G19" s="32">
        <v>48.930884718945642</v>
      </c>
      <c r="H19" s="39"/>
      <c r="I19" s="32">
        <v>55.235900000000001</v>
      </c>
      <c r="J19" s="33"/>
      <c r="K19" s="34" t="str">
        <f>IF(OR(AND('[1]L.C.'!E17&lt;'[1]L.C.'!H17,'[1]L.C.'!D17&lt;'[1]L.C.'!I17),AND('[1]L.C.'!E17&gt;'[1]L.C.'!H17,'[1]L.C.'!D17&gt;'[1]L.C.'!I17)),"≠","")</f>
        <v>≠</v>
      </c>
      <c r="L19" s="35">
        <f t="shared" ref="L19:L23" si="6">D19-B19</f>
        <v>8.4708614201193626</v>
      </c>
      <c r="M19" s="35">
        <f t="shared" ref="M19:M23" si="7">I19-G19</f>
        <v>6.3050152810543594</v>
      </c>
    </row>
    <row r="20" spans="1:17" x14ac:dyDescent="0.2">
      <c r="A20" s="59" t="s">
        <v>62</v>
      </c>
      <c r="B20" s="32">
        <v>84.595126248577074</v>
      </c>
      <c r="C20" s="39" t="str">
        <f>IF(OR(AND('[1]L.C.'!C17&lt;'[1]L.C.'!B18,'[1]L.C.'!B17&lt;'[1]L.C.'!C18),AND('[1]L.C.'!C17&gt;'[1]L.C.'!B18,'[1]L.C.'!B17&gt;'[1]L.C.'!C18)),"*","")</f>
        <v>*</v>
      </c>
      <c r="D20" s="32">
        <v>88.932000000000002</v>
      </c>
      <c r="E20" s="33" t="str">
        <f>IF(OR(AND('[1]L.C.'!G17&lt;'[1]L.C.'!F18,'[1]L.C.'!F17&lt;'[1]L.C.'!G18),AND('[1]L.C.'!G17&gt;'[1]L.C.'!F18,'[1]L.C.'!F17&gt;'[1]L.C.'!G18)),"*","")</f>
        <v>*</v>
      </c>
      <c r="F20" s="34" t="str">
        <f>IF(OR(AND('[1]L.C.'!C18&lt;'[1]L.C.'!F18,'[1]L.C.'!B18&lt;'[1]L.C.'!G18),AND('[1]L.C.'!C18&gt;'[1]L.C.'!F18,'[1]L.C.'!B18&gt;'[1]L.C.'!G18)),"≠","")</f>
        <v>≠</v>
      </c>
      <c r="G20" s="32">
        <v>59.789489290119704</v>
      </c>
      <c r="H20" s="39" t="str">
        <f>IF(OR(AND('[1]L.C.'!E17&lt;'[1]L.C.'!D18,'[1]L.C.'!D17&lt;'[1]L.C.'!E18),AND('[1]L.C.'!E17&gt;'[1]L.C.'!D18,'[1]L.C.'!D17&gt;'[1]L.C.'!E18)),"*","")</f>
        <v>*</v>
      </c>
      <c r="I20" s="32">
        <v>61.984099999999998</v>
      </c>
      <c r="J20" s="33" t="str">
        <f>IF(OR(AND('[1]L.C.'!I17&lt;'[1]L.C.'!H18,'[1]L.C.'!H17&lt;'[1]L.C.'!I18),AND('[1]L.C.'!I17&gt;'[1]L.C.'!H18,'[1]L.C.'!H17&gt;'[1]L.C.'!I18)),"*","")</f>
        <v>*</v>
      </c>
      <c r="K20" s="34" t="str">
        <f>IF(OR(AND('[1]L.C.'!E18&lt;'[1]L.C.'!H18,'[1]L.C.'!D18&lt;'[1]L.C.'!I18),AND('[1]L.C.'!E18&gt;'[1]L.C.'!H18,'[1]L.C.'!D18&gt;'[1]L.C.'!I18)),"≠","")</f>
        <v>≠</v>
      </c>
      <c r="L20" s="35">
        <f t="shared" si="6"/>
        <v>4.3368737514229281</v>
      </c>
      <c r="M20" s="35">
        <f t="shared" si="7"/>
        <v>2.1946107098802941</v>
      </c>
    </row>
    <row r="21" spans="1:17" x14ac:dyDescent="0.2">
      <c r="A21" s="59" t="s">
        <v>63</v>
      </c>
      <c r="B21" s="32">
        <v>94.769044497611446</v>
      </c>
      <c r="C21" s="39" t="str">
        <f>IF(OR(AND('[1]L.C.'!C18&lt;'[1]L.C.'!B19,'[1]L.C.'!B18&lt;'[1]L.C.'!C19),AND('[1]L.C.'!C18&gt;'[1]L.C.'!B19,'[1]L.C.'!B18&gt;'[1]L.C.'!C19)),"*","")</f>
        <v>*</v>
      </c>
      <c r="D21" s="32">
        <v>95.132900000000006</v>
      </c>
      <c r="E21" s="33" t="str">
        <f>IF(OR(AND('[1]L.C.'!G18&lt;'[1]L.C.'!F19,'[1]L.C.'!F18&lt;'[1]L.C.'!G19),AND('[1]L.C.'!G18&gt;'[1]L.C.'!F19,'[1]L.C.'!F18&gt;'[1]L.C.'!G19)),"*","")</f>
        <v>*</v>
      </c>
      <c r="F21" s="34" t="str">
        <f>IF(OR(AND('[1]L.C.'!C19&lt;'[1]L.C.'!F19,'[1]L.C.'!B19&lt;'[1]L.C.'!G19),AND('[1]L.C.'!C19&gt;'[1]L.C.'!F19,'[1]L.C.'!B19&gt;'[1]L.C.'!G19)),"≠","")</f>
        <v>≠</v>
      </c>
      <c r="G21" s="32">
        <v>73.066636537514825</v>
      </c>
      <c r="H21" s="39" t="str">
        <f>IF(OR(AND('[1]L.C.'!E18&lt;'[1]L.C.'!D19,'[1]L.C.'!D18&lt;'[1]L.C.'!E19),AND('[1]L.C.'!E18&gt;'[1]L.C.'!D19,'[1]L.C.'!D18&gt;'[1]L.C.'!E19)),"*","")</f>
        <v>*</v>
      </c>
      <c r="I21" s="32">
        <v>72.468599999999995</v>
      </c>
      <c r="J21" s="33" t="str">
        <f>IF(OR(AND('[1]L.C.'!I18&lt;'[1]L.C.'!H19,'[1]L.C.'!H18&lt;'[1]L.C.'!I19),AND('[1]L.C.'!I18&gt;'[1]L.C.'!H19,'[1]L.C.'!H18&gt;'[1]L.C.'!I19)),"*","")</f>
        <v>*</v>
      </c>
      <c r="K21" s="34" t="str">
        <f>IF(OR(AND('[1]L.C.'!E19&lt;'[1]L.C.'!H19,'[1]L.C.'!D19&lt;'[1]L.C.'!I19),AND('[1]L.C.'!E19&gt;'[1]L.C.'!H19,'[1]L.C.'!D19&gt;'[1]L.C.'!I19)),"≠","")</f>
        <v>≠</v>
      </c>
      <c r="L21" s="35">
        <f t="shared" si="6"/>
        <v>0.36385550238856013</v>
      </c>
      <c r="M21" s="35">
        <f t="shared" si="7"/>
        <v>-0.59803653751482955</v>
      </c>
    </row>
    <row r="22" spans="1:17" x14ac:dyDescent="0.2">
      <c r="A22" s="59" t="s">
        <v>64</v>
      </c>
      <c r="B22" s="32">
        <v>97.240642582642664</v>
      </c>
      <c r="C22" s="39" t="str">
        <f>IF(OR(AND('[1]L.C.'!C19&lt;'[1]L.C.'!B20,'[1]L.C.'!B19&lt;'[1]L.C.'!C20),AND('[1]L.C.'!C19&gt;'[1]L.C.'!B20,'[1]L.C.'!B19&gt;'[1]L.C.'!C20)),"*","")</f>
        <v>*</v>
      </c>
      <c r="D22" s="32">
        <v>97.352699999999999</v>
      </c>
      <c r="E22" s="33" t="str">
        <f>IF(OR(AND('[1]L.C.'!G19&lt;'[1]L.C.'!F20,'[1]L.C.'!F19&lt;'[1]L.C.'!G20),AND('[1]L.C.'!G19&gt;'[1]L.C.'!F20,'[1]L.C.'!F19&gt;'[1]L.C.'!G20)),"*","")</f>
        <v>*</v>
      </c>
      <c r="F22" s="34" t="str">
        <f>IF(OR(AND('[1]L.C.'!C20&lt;'[1]L.C.'!F20,'[1]L.C.'!B20&lt;'[1]L.C.'!G20),AND('[1]L.C.'!C20&gt;'[1]L.C.'!F20,'[1]L.C.'!B20&gt;'[1]L.C.'!G20)),"≠","")</f>
        <v/>
      </c>
      <c r="G22" s="32">
        <v>86.699428125263779</v>
      </c>
      <c r="H22" s="39" t="str">
        <f>IF(OR(AND('[1]L.C.'!E19&lt;'[1]L.C.'!D20,'[1]L.C.'!D19&lt;'[1]L.C.'!E20),AND('[1]L.C.'!E19&gt;'[1]L.C.'!D20,'[1]L.C.'!D19&gt;'[1]L.C.'!E20)),"*","")</f>
        <v>*</v>
      </c>
      <c r="I22" s="32">
        <v>86.116500000000002</v>
      </c>
      <c r="J22" s="33" t="str">
        <f>IF(OR(AND('[1]L.C.'!I19&lt;'[1]L.C.'!H20,'[1]L.C.'!H19&lt;'[1]L.C.'!I20),AND('[1]L.C.'!I19&gt;'[1]L.C.'!H20,'[1]L.C.'!H19&gt;'[1]L.C.'!I20)),"*","")</f>
        <v>*</v>
      </c>
      <c r="K22" s="34" t="str">
        <f>IF(OR(AND('[1]L.C.'!E20&lt;'[1]L.C.'!H20,'[1]L.C.'!D20&lt;'[1]L.C.'!I20),AND('[1]L.C.'!E20&gt;'[1]L.C.'!H20,'[1]L.C.'!D20&gt;'[1]L.C.'!I20)),"≠","")</f>
        <v>≠</v>
      </c>
      <c r="L22" s="35">
        <f t="shared" si="6"/>
        <v>0.11205741735733454</v>
      </c>
      <c r="M22" s="35">
        <f t="shared" si="7"/>
        <v>-0.58292812526377702</v>
      </c>
    </row>
    <row r="23" spans="1:17" x14ac:dyDescent="0.2">
      <c r="A23" s="60" t="s">
        <v>90</v>
      </c>
      <c r="B23" s="32">
        <v>97.904063485689832</v>
      </c>
      <c r="C23" s="39" t="str">
        <f>IF(OR(AND('[1]L.C.'!C20&lt;'[1]L.C.'!B21,'[1]L.C.'!B20&lt;'[1]L.C.'!C21),AND('[1]L.C.'!C20&gt;'[1]L.C.'!B21,'[1]L.C.'!B20&gt;'[1]L.C.'!C21)),"*","")</f>
        <v>*</v>
      </c>
      <c r="D23" s="32">
        <v>98.174700000000001</v>
      </c>
      <c r="E23" s="33" t="str">
        <f>IF(OR(AND('[1]L.C.'!G20&lt;'[1]L.C.'!F21,'[1]L.C.'!F20&lt;'[1]L.C.'!G21),AND('[1]L.C.'!G20&gt;'[1]L.C.'!F21,'[1]L.C.'!F20&gt;'[1]L.C.'!G21)),"*","")</f>
        <v>*</v>
      </c>
      <c r="F23" s="34" t="str">
        <f>IF(OR(AND('[1]L.C.'!C21&lt;'[1]L.C.'!F21,'[1]L.C.'!B21&lt;'[1]L.C.'!G21),AND('[1]L.C.'!C21&gt;'[1]L.C.'!F21,'[1]L.C.'!B21&gt;'[1]L.C.'!G21)),"≠","")</f>
        <v>≠</v>
      </c>
      <c r="G23" s="32">
        <v>92.963808854532687</v>
      </c>
      <c r="H23" s="39" t="str">
        <f>IF(OR(AND('[1]L.C.'!E20&lt;'[1]L.C.'!D21,'[1]L.C.'!D20&lt;'[1]L.C.'!E21),AND('[1]L.C.'!E20&gt;'[1]L.C.'!D21,'[1]L.C.'!D20&gt;'[1]L.C.'!E21)),"*","")</f>
        <v>*</v>
      </c>
      <c r="I23" s="32">
        <v>92.827799999999996</v>
      </c>
      <c r="J23" s="33" t="str">
        <f>IF(OR(AND('[1]L.C.'!I20&lt;'[1]L.C.'!H21,'[1]L.C.'!H20&lt;'[1]L.C.'!I21),AND('[1]L.C.'!I20&gt;'[1]L.C.'!H21,'[1]L.C.'!H20&gt;'[1]L.C.'!I21)),"*","")</f>
        <v>*</v>
      </c>
      <c r="K23" s="34" t="str">
        <f>IF(OR(AND('[1]L.C.'!E21&lt;'[1]L.C.'!H21,'[1]L.C.'!D21&lt;'[1]L.C.'!I21),AND('[1]L.C.'!E21&gt;'[1]L.C.'!H21,'[1]L.C.'!D21&gt;'[1]L.C.'!I21)),"≠","")</f>
        <v/>
      </c>
      <c r="L23" s="35">
        <f t="shared" si="6"/>
        <v>0.27063651431016922</v>
      </c>
      <c r="M23" s="35">
        <f t="shared" si="7"/>
        <v>-0.13600885453269029</v>
      </c>
      <c r="N23" s="35">
        <f>B23-B19</f>
        <v>22.684424905809195</v>
      </c>
      <c r="O23" s="35">
        <f>D23-D19</f>
        <v>14.484200000000001</v>
      </c>
      <c r="P23" s="35">
        <f>G23-G19</f>
        <v>44.032924135587045</v>
      </c>
      <c r="Q23" s="35">
        <f>I23-I19</f>
        <v>37.591899999999995</v>
      </c>
    </row>
    <row r="24" spans="1:17" x14ac:dyDescent="0.2">
      <c r="A24" s="61" t="s">
        <v>65</v>
      </c>
      <c r="B24" s="32"/>
      <c r="C24" s="43"/>
      <c r="D24" s="37"/>
      <c r="E24" s="44"/>
      <c r="F24" s="45"/>
      <c r="G24" s="37"/>
      <c r="H24" s="43"/>
      <c r="I24" s="37"/>
      <c r="J24" s="44"/>
      <c r="K24" s="45"/>
      <c r="N24" s="80">
        <f>N23-O23</f>
        <v>8.2002249058091934</v>
      </c>
      <c r="O24" s="81"/>
      <c r="P24" s="80">
        <f>P23-Q23</f>
        <v>6.4410241355870497</v>
      </c>
      <c r="Q24" s="81"/>
    </row>
    <row r="25" spans="1:17" x14ac:dyDescent="0.2">
      <c r="A25" s="59" t="s">
        <v>66</v>
      </c>
      <c r="B25" s="32">
        <v>81.567619260213789</v>
      </c>
      <c r="C25" s="39"/>
      <c r="D25" s="32">
        <v>87.398099999999999</v>
      </c>
      <c r="E25" s="33"/>
      <c r="F25" s="34" t="str">
        <f>IF(OR(AND('[1]L.C.'!C23&lt;'[1]L.C.'!F23,'[1]L.C.'!B23&lt;'[1]L.C.'!G23),AND('[1]L.C.'!C23&gt;'[1]L.C.'!F23,'[1]L.C.'!B23&gt;'[1]L.C.'!G23)),"≠","")</f>
        <v>≠</v>
      </c>
      <c r="G25" s="32">
        <v>58.046180807161981</v>
      </c>
      <c r="H25" s="39"/>
      <c r="I25" s="32">
        <v>62.962200000000003</v>
      </c>
      <c r="J25" s="33"/>
      <c r="K25" s="34" t="str">
        <f>IF(OR(AND('[1]L.C.'!E23&lt;'[1]L.C.'!H23,'[1]L.C.'!D23&lt;'[1]L.C.'!I23),AND('[1]L.C.'!E23&gt;'[1]L.C.'!H23,'[1]L.C.'!D23&gt;'[1]L.C.'!I23)),"≠","")</f>
        <v>≠</v>
      </c>
      <c r="L25" s="35">
        <f t="shared" ref="L25:L26" si="8">D25-B25</f>
        <v>5.8304807397862106</v>
      </c>
      <c r="M25" s="35">
        <f t="shared" ref="M25:M26" si="9">I25-G25</f>
        <v>4.9160191928380215</v>
      </c>
    </row>
    <row r="26" spans="1:17" x14ac:dyDescent="0.2">
      <c r="A26" s="60" t="s">
        <v>67</v>
      </c>
      <c r="B26" s="32">
        <v>89.244089328449078</v>
      </c>
      <c r="C26" s="39" t="str">
        <f>IF(OR(AND('[1]L.C.'!C23&lt;'[1]L.C.'!B24,'[1]L.C.'!B23&lt;'[1]L.C.'!C24),AND('[1]L.C.'!C23&gt;'[1]L.C.'!B24,'[1]L.C.'!B23&gt;'[1]L.C.'!C24)),"*","")</f>
        <v>*</v>
      </c>
      <c r="D26" s="32">
        <v>92.970500000000001</v>
      </c>
      <c r="E26" s="33" t="str">
        <f>IF(OR(AND('[1]L.C.'!G23&lt;'[1]L.C.'!F24,'[1]L.C.'!F23&lt;'[1]L.C.'!G24),AND('[1]L.C.'!G23&gt;'[1]L.C.'!F24,'[1]L.C.'!F23&gt;'[1]L.C.'!G24)),"*","")</f>
        <v>*</v>
      </c>
      <c r="F26" s="34" t="str">
        <f>IF(OR(AND('[1]L.C.'!C24&lt;'[1]L.C.'!F24,'[1]L.C.'!B24&lt;'[1]L.C.'!G24),AND('[1]L.C.'!C24&gt;'[1]L.C.'!F24,'[1]L.C.'!B24&gt;'[1]L.C.'!G24)),"≠","")</f>
        <v>≠</v>
      </c>
      <c r="G26" s="32">
        <v>69.971371440531456</v>
      </c>
      <c r="H26" s="39" t="str">
        <f>IF(OR(AND('[1]L.C.'!E23&lt;'[1]L.C.'!D24,'[1]L.C.'!D23&lt;'[1]L.C.'!E24),AND('[1]L.C.'!E23&gt;'[1]L.C.'!D24,'[1]L.C.'!D23&gt;'[1]L.C.'!E24)),"*","")</f>
        <v>*</v>
      </c>
      <c r="I26" s="32">
        <v>72.721299999999999</v>
      </c>
      <c r="J26" s="33" t="str">
        <f>IF(OR(AND('[1]L.C.'!I23&lt;'[1]L.C.'!H24,'[1]L.C.'!H23&lt;'[1]L.C.'!I24),AND('[1]L.C.'!I23&gt;'[1]L.C.'!H24,'[1]L.C.'!H23&gt;'[1]L.C.'!I24)),"*","")</f>
        <v>*</v>
      </c>
      <c r="K26" s="34" t="str">
        <f>IF(OR(AND('[1]L.C.'!E24&lt;'[1]L.C.'!H24,'[1]L.C.'!D24&lt;'[1]L.C.'!I24),AND('[1]L.C.'!E24&gt;'[1]L.C.'!H24,'[1]L.C.'!D24&gt;'[1]L.C.'!I24)),"≠","")</f>
        <v>≠</v>
      </c>
      <c r="L26" s="35">
        <f t="shared" si="8"/>
        <v>3.7264106715509229</v>
      </c>
      <c r="M26" s="35">
        <f t="shared" si="9"/>
        <v>2.7499285594685432</v>
      </c>
      <c r="N26" s="35">
        <f>B26-B25</f>
        <v>7.6764700682352895</v>
      </c>
      <c r="O26" s="35">
        <f>D26-D25</f>
        <v>5.5724000000000018</v>
      </c>
      <c r="P26" s="35">
        <f>G26-G25</f>
        <v>11.925190633369475</v>
      </c>
      <c r="Q26" s="35">
        <f>I26-I25</f>
        <v>9.7590999999999966</v>
      </c>
    </row>
    <row r="27" spans="1:17" x14ac:dyDescent="0.2">
      <c r="A27" s="61" t="s">
        <v>68</v>
      </c>
      <c r="B27" s="32"/>
      <c r="C27" s="33"/>
      <c r="D27" s="37"/>
      <c r="E27" s="33"/>
      <c r="F27" s="34"/>
      <c r="G27" s="37"/>
      <c r="H27" s="33"/>
      <c r="I27" s="37"/>
      <c r="J27" s="33"/>
      <c r="K27" s="34"/>
      <c r="N27" s="80">
        <f>N26-O26</f>
        <v>2.1040700682352877</v>
      </c>
      <c r="O27" s="81"/>
      <c r="P27" s="80">
        <f>P26-Q26</f>
        <v>2.1660906333694783</v>
      </c>
      <c r="Q27" s="81"/>
    </row>
    <row r="28" spans="1:17" x14ac:dyDescent="0.2">
      <c r="A28" s="59" t="s">
        <v>69</v>
      </c>
      <c r="B28" s="32">
        <v>84.281700000000001</v>
      </c>
      <c r="C28" s="33"/>
      <c r="D28" s="32">
        <v>87.609099999999998</v>
      </c>
      <c r="E28" s="33"/>
      <c r="F28" s="34" t="str">
        <f>IF(OR(AND('[1]L.C.'!C26&lt;'[1]L.C.'!F26,'[1]L.C.'!B26&lt;'[1]L.C.'!G26),AND('[1]L.C.'!C26&gt;'[1]L.C.'!F26,'[1]L.C.'!B26&gt;'[1]L.C.'!G26)),"≠","")</f>
        <v/>
      </c>
      <c r="G28" s="32">
        <v>46.0505</v>
      </c>
      <c r="H28" s="33"/>
      <c r="I28" s="32">
        <v>60.410400000000003</v>
      </c>
      <c r="J28" s="33"/>
      <c r="K28" s="34" t="str">
        <f>IF(OR(AND('[1]L.C.'!E26&lt;'[1]L.C.'!H26,'[1]L.C.'!D26&lt;'[1]L.C.'!I26),AND('[1]L.C.'!E26&gt;'[1]L.C.'!H26,'[1]L.C.'!D26&gt;'[1]L.C.'!I26)),"≠","")</f>
        <v/>
      </c>
      <c r="L28" s="35">
        <f t="shared" ref="L28:L31" si="10">D28-B28</f>
        <v>3.3273999999999972</v>
      </c>
      <c r="M28" s="35">
        <f t="shared" ref="M28:M31" si="11">I28-G28</f>
        <v>14.359900000000003</v>
      </c>
    </row>
    <row r="29" spans="1:17" x14ac:dyDescent="0.2">
      <c r="A29" s="59" t="s">
        <v>70</v>
      </c>
      <c r="B29" s="32">
        <v>85.143600000000006</v>
      </c>
      <c r="C29" s="33" t="str">
        <f>IF(OR(AND('[1]L.C.'!C26&lt;'[1]L.C.'!B27,'[1]L.C.'!B26&lt;'[1]L.C.'!C27),AND('[1]L.C.'!C26&gt;'[1]L.C.'!B27,'[1]L.C.'!B26&gt;'[1]L.C.'!C27)),"*","")</f>
        <v/>
      </c>
      <c r="D29" s="32">
        <v>88.781400000000005</v>
      </c>
      <c r="E29" s="33" t="str">
        <f>IF(OR(AND('[1]L.C.'!G26&lt;'[1]L.C.'!F27,'[1]L.C.'!F26&lt;'[1]L.C.'!G27),AND('[1]L.C.'!G26&gt;'[1]L.C.'!F27,'[1]L.C.'!F26&gt;'[1]L.C.'!G27)),"*","")</f>
        <v/>
      </c>
      <c r="F29" s="34" t="str">
        <f>IF(OR(AND('[1]L.C.'!C27&lt;'[1]L.C.'!F27,'[1]L.C.'!B27&lt;'[1]L.C.'!G27),AND('[1]L.C.'!C27&gt;'[1]L.C.'!F27,'[1]L.C.'!B27&gt;'[1]L.C.'!G27)),"≠","")</f>
        <v/>
      </c>
      <c r="G29" s="32">
        <v>55.078499999999998</v>
      </c>
      <c r="H29" s="33" t="str">
        <f>IF(OR(AND('[1]L.C.'!E26&lt;'[1]L.C.'!D27,'[1]L.C.'!D26&lt;'[1]L.C.'!E27),AND('[1]L.C.'!E26&gt;'[1]L.C.'!D27,'[1]L.C.'!D26&gt;'[1]L.C.'!E27)),"*","")</f>
        <v/>
      </c>
      <c r="I29" s="32">
        <v>63.728999999999999</v>
      </c>
      <c r="J29" s="33" t="str">
        <f>IF(OR(AND('[1]L.C.'!I26&lt;'[1]L.C.'!H27,'[1]L.C.'!H26&lt;'[1]L.C.'!I27),AND('[1]L.C.'!I26&gt;'[1]L.C.'!H27,'[1]L.C.'!H26&gt;'[1]L.C.'!I27)),"*","")</f>
        <v/>
      </c>
      <c r="K29" s="34" t="str">
        <f>IF(OR(AND('[1]L.C.'!E27&lt;'[1]L.C.'!H27,'[1]L.C.'!D27&lt;'[1]L.C.'!I27),AND('[1]L.C.'!E27&gt;'[1]L.C.'!H27,'[1]L.C.'!D27&gt;'[1]L.C.'!I27)),"≠","")</f>
        <v/>
      </c>
      <c r="L29" s="35">
        <f t="shared" si="10"/>
        <v>3.6377999999999986</v>
      </c>
      <c r="M29" s="35">
        <f t="shared" si="11"/>
        <v>8.650500000000001</v>
      </c>
    </row>
    <row r="30" spans="1:17" x14ac:dyDescent="0.2">
      <c r="A30" s="59" t="s">
        <v>71</v>
      </c>
      <c r="B30" s="32">
        <v>87.187899999999999</v>
      </c>
      <c r="C30" s="33" t="str">
        <f>IF(OR(AND('[1]L.C.'!C27&lt;'[1]L.C.'!B28,'[1]L.C.'!B27&lt;'[1]L.C.'!C28),AND('[1]L.C.'!C27&gt;'[1]L.C.'!B28,'[1]L.C.'!B27&gt;'[1]L.C.'!C28)),"*","")</f>
        <v/>
      </c>
      <c r="D30" s="32">
        <v>91.421899999999994</v>
      </c>
      <c r="E30" s="33" t="str">
        <f>IF(OR(AND('[1]L.C.'!G27&lt;'[1]L.C.'!F28,'[1]L.C.'!F27&lt;'[1]L.C.'!G28),AND('[1]L.C.'!G27&gt;'[1]L.C.'!F28,'[1]L.C.'!F27&gt;'[1]L.C.'!G28)),"*","")</f>
        <v/>
      </c>
      <c r="F30" s="34" t="str">
        <f>IF(OR(AND('[1]L.C.'!C28&lt;'[1]L.C.'!F28,'[1]L.C.'!B28&lt;'[1]L.C.'!G28),AND('[1]L.C.'!C28&gt;'[1]L.C.'!F28,'[1]L.C.'!B28&gt;'[1]L.C.'!G28)),"≠","")</f>
        <v/>
      </c>
      <c r="G30" s="32">
        <v>63.138800000000003</v>
      </c>
      <c r="H30" s="33" t="str">
        <f>IF(OR(AND('[1]L.C.'!E27&lt;'[1]L.C.'!D28,'[1]L.C.'!D27&lt;'[1]L.C.'!E28),AND('[1]L.C.'!E27&gt;'[1]L.C.'!D28,'[1]L.C.'!D27&gt;'[1]L.C.'!E28)),"*","")</f>
        <v/>
      </c>
      <c r="I30" s="32">
        <v>67.382400000000004</v>
      </c>
      <c r="J30" s="33" t="str">
        <f>IF(OR(AND('[1]L.C.'!I27&lt;'[1]L.C.'!H28,'[1]L.C.'!H27&lt;'[1]L.C.'!I28),AND('[1]L.C.'!I27&gt;'[1]L.C.'!H28,'[1]L.C.'!H27&gt;'[1]L.C.'!I28)),"*","")</f>
        <v/>
      </c>
      <c r="K30" s="34" t="str">
        <f>IF(OR(AND('[1]L.C.'!E28&lt;'[1]L.C.'!H28,'[1]L.C.'!D28&lt;'[1]L.C.'!I28),AND('[1]L.C.'!E28&gt;'[1]L.C.'!H28,'[1]L.C.'!D28&gt;'[1]L.C.'!I28)),"≠","")</f>
        <v/>
      </c>
      <c r="L30" s="35">
        <f t="shared" si="10"/>
        <v>4.2339999999999947</v>
      </c>
      <c r="M30" s="35">
        <f t="shared" si="11"/>
        <v>4.2436000000000007</v>
      </c>
    </row>
    <row r="31" spans="1:17" x14ac:dyDescent="0.2">
      <c r="A31" s="60" t="s">
        <v>72</v>
      </c>
      <c r="B31" s="32">
        <v>98.2941</v>
      </c>
      <c r="C31" s="33" t="str">
        <f>IF(OR(AND('[1]L.C.'!C28&lt;'[1]L.C.'!B29,'[1]L.C.'!B28&lt;'[1]L.C.'!C29),AND('[1]L.C.'!C28&gt;'[1]L.C.'!B29,'[1]L.C.'!B28&gt;'[1]L.C.'!C29)),"*","")</f>
        <v>*</v>
      </c>
      <c r="D31" s="32">
        <v>96.958399999999997</v>
      </c>
      <c r="E31" s="33" t="str">
        <f>IF(OR(AND('[1]L.C.'!G28&lt;'[1]L.C.'!F29,'[1]L.C.'!F28&lt;'[1]L.C.'!G29),AND('[1]L.C.'!G28&gt;'[1]L.C.'!F29,'[1]L.C.'!F28&gt;'[1]L.C.'!G29)),"*","")</f>
        <v>*</v>
      </c>
      <c r="F31" s="34" t="str">
        <f>IF(OR(AND('[1]L.C.'!C29&lt;'[1]L.C.'!F29,'[1]L.C.'!B29&lt;'[1]L.C.'!G29),AND('[1]L.C.'!C29&gt;'[1]L.C.'!F29,'[1]L.C.'!B29&gt;'[1]L.C.'!G29)),"≠","")</f>
        <v/>
      </c>
      <c r="G31" s="32">
        <v>85.656800000000004</v>
      </c>
      <c r="H31" s="33" t="str">
        <f>IF(OR(AND('[1]L.C.'!E28&lt;'[1]L.C.'!D29,'[1]L.C.'!D28&lt;'[1]L.C.'!E29),AND('[1]L.C.'!E28&gt;'[1]L.C.'!D29,'[1]L.C.'!D28&gt;'[1]L.C.'!E29)),"*","")</f>
        <v>*</v>
      </c>
      <c r="I31" s="32">
        <v>82.697199999999995</v>
      </c>
      <c r="J31" s="33" t="str">
        <f>IF(OR(AND('[1]L.C.'!I28&lt;'[1]L.C.'!H29,'[1]L.C.'!H28&lt;'[1]L.C.'!I29),AND('[1]L.C.'!I28&gt;'[1]L.C.'!H29,'[1]L.C.'!H28&gt;'[1]L.C.'!I29)),"*","")</f>
        <v>*</v>
      </c>
      <c r="K31" s="34" t="str">
        <f>IF(OR(AND('[1]L.C.'!E29&lt;'[1]L.C.'!H29,'[1]L.C.'!D29&lt;'[1]L.C.'!I29),AND('[1]L.C.'!E29&gt;'[1]L.C.'!H29,'[1]L.C.'!D29&gt;'[1]L.C.'!I29)),"≠","")</f>
        <v/>
      </c>
      <c r="L31" s="35">
        <f t="shared" si="10"/>
        <v>-1.3357000000000028</v>
      </c>
      <c r="M31" s="35">
        <f t="shared" si="11"/>
        <v>-2.9596000000000089</v>
      </c>
      <c r="N31" s="35">
        <f>B31-B28</f>
        <v>14.0124</v>
      </c>
      <c r="O31" s="35">
        <f>D31-D28</f>
        <v>9.3492999999999995</v>
      </c>
      <c r="P31" s="35">
        <f>G31-G28</f>
        <v>39.606300000000005</v>
      </c>
      <c r="Q31" s="35">
        <f>I31-I28</f>
        <v>22.286799999999992</v>
      </c>
    </row>
    <row r="32" spans="1:17" x14ac:dyDescent="0.2">
      <c r="A32" s="61" t="s">
        <v>91</v>
      </c>
      <c r="B32" s="32"/>
      <c r="C32" s="44"/>
      <c r="D32" s="46"/>
      <c r="E32" s="44"/>
      <c r="F32" s="45"/>
      <c r="G32" s="46"/>
      <c r="H32" s="44"/>
      <c r="I32" s="46"/>
      <c r="J32" s="44"/>
      <c r="K32" s="45"/>
      <c r="N32" s="80">
        <f>N31-O31</f>
        <v>4.6631</v>
      </c>
      <c r="O32" s="81"/>
      <c r="P32" s="80">
        <f>P31-Q31</f>
        <v>17.319500000000012</v>
      </c>
      <c r="Q32" s="81"/>
    </row>
    <row r="33" spans="1:23" x14ac:dyDescent="0.2">
      <c r="A33" s="59" t="s">
        <v>73</v>
      </c>
      <c r="B33" s="32">
        <v>83.301199999999994</v>
      </c>
      <c r="C33" s="33"/>
      <c r="D33" s="32">
        <v>88.438900000000004</v>
      </c>
      <c r="E33" s="33"/>
      <c r="F33" s="34" t="str">
        <f>IF(OR(AND('[1]L.C.'!C31&lt;'[1]L.C.'!F31,'[1]L.C.'!B31&lt;'[1]L.C.'!G31),AND('[1]L.C.'!C31&gt;'[1]L.C.'!F31,'[1]L.C.'!B31&gt;'[1]L.C.'!G31)),"≠","")</f>
        <v/>
      </c>
      <c r="G33" s="32">
        <v>39.4407</v>
      </c>
      <c r="H33" s="33"/>
      <c r="I33" s="32">
        <v>61.393999999999998</v>
      </c>
      <c r="J33" s="33"/>
      <c r="K33" s="34" t="str">
        <f>IF(OR(AND('[1]L.C.'!E31&lt;'[1]L.C.'!H31,'[1]L.C.'!D31&lt;'[1]L.C.'!I31),AND('[1]L.C.'!E31&gt;'[1]L.C.'!H31,'[1]L.C.'!D31&gt;'[1]L.C.'!I31)),"≠","")</f>
        <v>≠</v>
      </c>
      <c r="L33" s="35">
        <f t="shared" ref="L33:L37" si="12">D33-B33</f>
        <v>5.1377000000000095</v>
      </c>
      <c r="M33" s="35">
        <f t="shared" ref="M33:M37" si="13">I33-G33</f>
        <v>21.953299999999999</v>
      </c>
      <c r="R33" s="47">
        <f>($D$42-D39)</f>
        <v>42.120500000000007</v>
      </c>
      <c r="S33" s="48">
        <f>R33*R39/D39</f>
        <v>27022.3869953986</v>
      </c>
      <c r="U33" s="47">
        <f>($I$42-I39)</f>
        <v>57.487900000000003</v>
      </c>
      <c r="V33" s="48">
        <f>U33*U39/I39</f>
        <v>114540.09684805421</v>
      </c>
    </row>
    <row r="34" spans="1:23" x14ac:dyDescent="0.2">
      <c r="A34" s="59" t="s">
        <v>74</v>
      </c>
      <c r="B34" s="32">
        <v>85.9482</v>
      </c>
      <c r="C34" s="33" t="str">
        <f>IF(OR(AND('[1]L.C.'!C31&lt;'[1]L.C.'!B32,'[1]L.C.'!B31&lt;'[1]L.C.'!C32),AND('[1]L.C.'!C31&gt;'[1]L.C.'!B32,'[1]L.C.'!B31&gt;'[1]L.C.'!C32)),"*","")</f>
        <v/>
      </c>
      <c r="D34" s="32">
        <v>92.015500000000003</v>
      </c>
      <c r="E34" s="33" t="str">
        <f>IF(OR(AND('[1]L.C.'!G31&lt;'[1]L.C.'!F32,'[1]L.C.'!F31&lt;'[1]L.C.'!G32),AND('[1]L.C.'!G31&gt;'[1]L.C.'!F32,'[1]L.C.'!F31&gt;'[1]L.C.'!G32)),"*","")</f>
        <v/>
      </c>
      <c r="F34" s="34" t="str">
        <f>IF(OR(AND('[1]L.C.'!C32&lt;'[1]L.C.'!F32,'[1]L.C.'!B32&lt;'[1]L.C.'!G32),AND('[1]L.C.'!C32&gt;'[1]L.C.'!F32,'[1]L.C.'!B32&gt;'[1]L.C.'!G32)),"≠","")</f>
        <v/>
      </c>
      <c r="G34" s="32">
        <v>67.411299999999997</v>
      </c>
      <c r="H34" s="33" t="str">
        <f>IF(OR(AND('[1]L.C.'!E31&lt;'[1]L.C.'!D32,'[1]L.C.'!D31&lt;'[1]L.C.'!E32),AND('[1]L.C.'!E31&gt;'[1]L.C.'!D32,'[1]L.C.'!D31&gt;'[1]L.C.'!E32)),"*","")</f>
        <v>*</v>
      </c>
      <c r="I34" s="32">
        <v>66.9041</v>
      </c>
      <c r="J34" s="33" t="str">
        <f>IF(OR(AND('[1]L.C.'!I31&lt;'[1]L.C.'!H32,'[1]L.C.'!H31&lt;'[1]L.C.'!I32),AND('[1]L.C.'!I31&gt;'[1]L.C.'!H32,'[1]L.C.'!H31&gt;'[1]L.C.'!I32)),"*","")</f>
        <v/>
      </c>
      <c r="K34" s="34" t="str">
        <f>IF(OR(AND('[1]L.C.'!E32&lt;'[1]L.C.'!H32,'[1]L.C.'!D32&lt;'[1]L.C.'!I32),AND('[1]L.C.'!E32&gt;'[1]L.C.'!H32,'[1]L.C.'!D32&gt;'[1]L.C.'!I32)),"≠","")</f>
        <v/>
      </c>
      <c r="L34" s="35">
        <f t="shared" si="12"/>
        <v>6.067300000000003</v>
      </c>
      <c r="M34" s="35">
        <f t="shared" si="13"/>
        <v>-0.50719999999999743</v>
      </c>
      <c r="R34" s="47">
        <f t="shared" ref="R34:R36" si="14">($D$42-D40)</f>
        <v>26.099600000000009</v>
      </c>
      <c r="S34" s="48">
        <f t="shared" ref="S34:S36" si="15">R34*R40/D40</f>
        <v>56258.99348403998</v>
      </c>
      <c r="U34" s="47">
        <f t="shared" ref="U34:U36" si="16">($I$42-I40)</f>
        <v>48.369500000000002</v>
      </c>
      <c r="V34" s="48">
        <f t="shared" ref="V34:V36" si="17">U34*U40/I40</f>
        <v>267699.99771435297</v>
      </c>
    </row>
    <row r="35" spans="1:23" x14ac:dyDescent="0.2">
      <c r="A35" s="59" t="s">
        <v>75</v>
      </c>
      <c r="B35" s="32">
        <v>94.610299999999995</v>
      </c>
      <c r="C35" s="33" t="str">
        <f>IF(OR(AND('[1]L.C.'!C32&lt;'[1]L.C.'!B33,'[1]L.C.'!B32&lt;'[1]L.C.'!C33),AND('[1]L.C.'!C32&gt;'[1]L.C.'!B33,'[1]L.C.'!B32&gt;'[1]L.C.'!C33)),"*","")</f>
        <v>*</v>
      </c>
      <c r="D35" s="32">
        <v>94.257599999999996</v>
      </c>
      <c r="E35" s="33" t="str">
        <f>IF(OR(AND('[1]L.C.'!G32&lt;'[1]L.C.'!F33,'[1]L.C.'!F32&lt;'[1]L.C.'!G33),AND('[1]L.C.'!G32&gt;'[1]L.C.'!F33,'[1]L.C.'!F32&gt;'[1]L.C.'!G33)),"*","")</f>
        <v/>
      </c>
      <c r="F35" s="34" t="str">
        <f>IF(OR(AND('[1]L.C.'!C33&lt;'[1]L.C.'!F33,'[1]L.C.'!B33&lt;'[1]L.C.'!G33),AND('[1]L.C.'!C33&gt;'[1]L.C.'!F33,'[1]L.C.'!B33&gt;'[1]L.C.'!G33)),"≠","")</f>
        <v/>
      </c>
      <c r="G35" s="32">
        <v>74.511899999999997</v>
      </c>
      <c r="H35" s="33" t="str">
        <f>IF(OR(AND('[1]L.C.'!E32&lt;'[1]L.C.'!D33,'[1]L.C.'!D32&lt;'[1]L.C.'!E33),AND('[1]L.C.'!E32&gt;'[1]L.C.'!D33,'[1]L.C.'!D32&gt;'[1]L.C.'!E33)),"*","")</f>
        <v/>
      </c>
      <c r="I35" s="32">
        <v>75.6751</v>
      </c>
      <c r="J35" s="33" t="str">
        <f>IF(OR(AND('[1]L.C.'!I32&lt;'[1]L.C.'!H33,'[1]L.C.'!H32&lt;'[1]L.C.'!I33),AND('[1]L.C.'!I32&gt;'[1]L.C.'!H33,'[1]L.C.'!H32&gt;'[1]L.C.'!I33)),"*","")</f>
        <v/>
      </c>
      <c r="K35" s="34" t="str">
        <f>IF(OR(AND('[1]L.C.'!E33&lt;'[1]L.C.'!H33,'[1]L.C.'!D33&lt;'[1]L.C.'!I33),AND('[1]L.C.'!E33&gt;'[1]L.C.'!H33,'[1]L.C.'!D33&gt;'[1]L.C.'!I33)),"≠","")</f>
        <v/>
      </c>
      <c r="L35" s="35">
        <f t="shared" si="12"/>
        <v>-0.35269999999999868</v>
      </c>
      <c r="M35" s="35">
        <f t="shared" si="13"/>
        <v>1.1632000000000033</v>
      </c>
      <c r="R35" s="47">
        <f t="shared" si="14"/>
        <v>18.827000000000012</v>
      </c>
      <c r="S35" s="48">
        <f t="shared" si="15"/>
        <v>54343.196777467696</v>
      </c>
      <c r="U35" s="47">
        <f t="shared" si="16"/>
        <v>43.6633</v>
      </c>
      <c r="V35" s="48">
        <f t="shared" si="17"/>
        <v>224798.79664996421</v>
      </c>
    </row>
    <row r="36" spans="1:23" x14ac:dyDescent="0.2">
      <c r="A36" s="59" t="s">
        <v>76</v>
      </c>
      <c r="B36" s="32">
        <v>98.225099999999998</v>
      </c>
      <c r="C36" s="33" t="str">
        <f>IF(OR(AND('[1]L.C.'!C33&lt;'[1]L.C.'!B34,'[1]L.C.'!B33&lt;'[1]L.C.'!C34),AND('[1]L.C.'!C33&gt;'[1]L.C.'!B34,'[1]L.C.'!B33&gt;'[1]L.C.'!C34)),"*","")</f>
        <v/>
      </c>
      <c r="D36" s="32">
        <v>97.935000000000002</v>
      </c>
      <c r="E36" s="33" t="str">
        <f>IF(OR(AND('[1]L.C.'!G33&lt;'[1]L.C.'!F34,'[1]L.C.'!F33&lt;'[1]L.C.'!G34),AND('[1]L.C.'!G33&gt;'[1]L.C.'!F34,'[1]L.C.'!F33&gt;'[1]L.C.'!G34)),"*","")</f>
        <v>*</v>
      </c>
      <c r="F36" s="34" t="str">
        <f>IF(OR(AND('[1]L.C.'!C34&lt;'[1]L.C.'!F34,'[1]L.C.'!B34&lt;'[1]L.C.'!G34),AND('[1]L.C.'!C34&gt;'[1]L.C.'!F34,'[1]L.C.'!B34&gt;'[1]L.C.'!G34)),"≠","")</f>
        <v/>
      </c>
      <c r="G36" s="32">
        <v>80.398399999999995</v>
      </c>
      <c r="H36" s="33" t="str">
        <f>IF(OR(AND('[1]L.C.'!E33&lt;'[1]L.C.'!D34,'[1]L.C.'!D33&lt;'[1]L.C.'!E34),AND('[1]L.C.'!E33&gt;'[1]L.C.'!D34,'[1]L.C.'!D33&gt;'[1]L.C.'!E34)),"*","")</f>
        <v/>
      </c>
      <c r="I36" s="32">
        <v>80.891000000000005</v>
      </c>
      <c r="J36" s="33" t="str">
        <f>IF(OR(AND('[1]L.C.'!I33&lt;'[1]L.C.'!H34,'[1]L.C.'!H33&lt;'[1]L.C.'!I34),AND('[1]L.C.'!I33&gt;'[1]L.C.'!H34,'[1]L.C.'!H33&gt;'[1]L.C.'!I34)),"*","")</f>
        <v/>
      </c>
      <c r="K36" s="34" t="str">
        <f>IF(OR(AND('[1]L.C.'!E34&lt;'[1]L.C.'!H34,'[1]L.C.'!D34&lt;'[1]L.C.'!I34),AND('[1]L.C.'!E34&gt;'[1]L.C.'!H34,'[1]L.C.'!D34&gt;'[1]L.C.'!I34)),"≠","")</f>
        <v/>
      </c>
      <c r="L36" s="35">
        <f t="shared" si="12"/>
        <v>-0.29009999999999536</v>
      </c>
      <c r="M36" s="35">
        <f t="shared" si="13"/>
        <v>0.49260000000001014</v>
      </c>
      <c r="R36" s="47">
        <f t="shared" si="14"/>
        <v>0</v>
      </c>
      <c r="S36" s="48">
        <f t="shared" si="15"/>
        <v>0</v>
      </c>
      <c r="U36" s="47">
        <f t="shared" si="16"/>
        <v>0</v>
      </c>
      <c r="V36" s="48">
        <f t="shared" si="17"/>
        <v>0</v>
      </c>
    </row>
    <row r="37" spans="1:23" x14ac:dyDescent="0.2">
      <c r="A37" s="60" t="s">
        <v>77</v>
      </c>
      <c r="B37" s="32">
        <v>99.448700000000002</v>
      </c>
      <c r="C37" s="33" t="str">
        <f>IF(OR(AND('[1]L.C.'!C34&lt;'[1]L.C.'!B35,'[1]L.C.'!B34&lt;'[1]L.C.'!C35),AND('[1]L.C.'!C34&gt;'[1]L.C.'!B35,'[1]L.C.'!B34&gt;'[1]L.C.'!C35)),"*","")</f>
        <v/>
      </c>
      <c r="D37" s="32">
        <v>99.08</v>
      </c>
      <c r="E37" s="33" t="str">
        <f>IF(OR(AND('[1]L.C.'!G34&lt;'[1]L.C.'!F35,'[1]L.C.'!F34&lt;'[1]L.C.'!G35),AND('[1]L.C.'!G34&gt;'[1]L.C.'!F35,'[1]L.C.'!F34&gt;'[1]L.C.'!G35)),"*","")</f>
        <v/>
      </c>
      <c r="F37" s="34" t="str">
        <f>IF(OR(AND('[1]L.C.'!C35&lt;'[1]L.C.'!F35,'[1]L.C.'!B35&lt;'[1]L.C.'!G35),AND('[1]L.C.'!C35&gt;'[1]L.C.'!F35,'[1]L.C.'!B35&gt;'[1]L.C.'!G35)),"≠","")</f>
        <v/>
      </c>
      <c r="G37" s="32">
        <v>95.009799999999998</v>
      </c>
      <c r="H37" s="33" t="str">
        <f>IF(OR(AND('[1]L.C.'!E34&lt;'[1]L.C.'!D35,'[1]L.C.'!D34&lt;'[1]L.C.'!E35),AND('[1]L.C.'!E34&gt;'[1]L.C.'!D35,'[1]L.C.'!D34&gt;'[1]L.C.'!E35)),"*","")</f>
        <v>*</v>
      </c>
      <c r="I37" s="32">
        <v>89.932299999999998</v>
      </c>
      <c r="J37" s="33" t="str">
        <f>IF(OR(AND('[1]L.C.'!I34&lt;'[1]L.C.'!H35,'[1]L.C.'!H34&lt;'[1]L.C.'!I35),AND('[1]L.C.'!I34&gt;'[1]L.C.'!H35,'[1]L.C.'!H34&gt;'[1]L.C.'!I35)),"*","")</f>
        <v>*</v>
      </c>
      <c r="K37" s="34" t="str">
        <f>IF(OR(AND('[1]L.C.'!E35&lt;'[1]L.C.'!H35,'[1]L.C.'!D35&lt;'[1]L.C.'!I35),AND('[1]L.C.'!E35&gt;'[1]L.C.'!H35,'[1]L.C.'!D35&gt;'[1]L.C.'!I35)),"≠","")</f>
        <v/>
      </c>
      <c r="L37" s="35">
        <f t="shared" si="12"/>
        <v>-0.36870000000000402</v>
      </c>
      <c r="M37" s="35">
        <f t="shared" si="13"/>
        <v>-5.0775000000000006</v>
      </c>
      <c r="N37" s="35">
        <f>B37-B33</f>
        <v>16.147500000000008</v>
      </c>
      <c r="O37" s="35">
        <f>D37-D33</f>
        <v>10.641099999999994</v>
      </c>
      <c r="P37" s="35">
        <f>G37-G33</f>
        <v>55.569099999999999</v>
      </c>
      <c r="Q37" s="35">
        <f>I37-I33</f>
        <v>28.5383</v>
      </c>
    </row>
    <row r="38" spans="1:23" x14ac:dyDescent="0.2">
      <c r="A38" s="61" t="s">
        <v>78</v>
      </c>
      <c r="B38" s="49"/>
      <c r="C38" s="50"/>
      <c r="D38" s="49"/>
      <c r="E38" s="50"/>
      <c r="F38" s="49"/>
      <c r="G38" s="49"/>
      <c r="H38" s="45"/>
      <c r="I38" s="49"/>
      <c r="J38" s="45"/>
      <c r="K38" s="49"/>
      <c r="M38" s="45"/>
      <c r="N38" s="80">
        <f>N37-O37</f>
        <v>5.5064000000000135</v>
      </c>
      <c r="O38" s="81"/>
      <c r="P38" s="80">
        <f>P37-Q37</f>
        <v>27.030799999999999</v>
      </c>
      <c r="Q38" s="81"/>
      <c r="R38" s="51" t="s">
        <v>79</v>
      </c>
      <c r="S38" s="51" t="s">
        <v>80</v>
      </c>
      <c r="T38" s="52" t="s">
        <v>81</v>
      </c>
      <c r="U38" s="51" t="s">
        <v>79</v>
      </c>
      <c r="V38" s="51" t="s">
        <v>80</v>
      </c>
      <c r="W38" s="52" t="s">
        <v>81</v>
      </c>
    </row>
    <row r="39" spans="1:23" x14ac:dyDescent="0.2">
      <c r="A39" s="59" t="s">
        <v>92</v>
      </c>
      <c r="B39" s="32" t="s">
        <v>82</v>
      </c>
      <c r="C39" s="53"/>
      <c r="D39" s="32">
        <v>55.526499999999999</v>
      </c>
      <c r="E39" s="53"/>
      <c r="F39" s="50"/>
      <c r="G39" s="32" t="s">
        <v>82</v>
      </c>
      <c r="H39" s="53"/>
      <c r="I39" s="32">
        <v>35.070399999999999</v>
      </c>
      <c r="J39" s="53"/>
      <c r="K39" s="50"/>
      <c r="L39" s="35"/>
      <c r="M39" s="35"/>
      <c r="N39" s="53"/>
      <c r="O39" s="53"/>
      <c r="P39" s="54"/>
      <c r="Q39" s="54"/>
      <c r="R39" s="55">
        <v>35623</v>
      </c>
      <c r="S39" s="55">
        <f>(100-D39)*R39/D39</f>
        <v>28531.953040440152</v>
      </c>
      <c r="T39" s="55">
        <f>($D$42/100)*(R39+S39)-R39</f>
        <v>27022.3869953986</v>
      </c>
      <c r="U39" s="56">
        <v>69875</v>
      </c>
      <c r="V39" s="56">
        <f>(100-I39)*U39/I39</f>
        <v>129367.09589853551</v>
      </c>
      <c r="W39" s="56">
        <f>($I$42/100)*(U39+V39)-U39</f>
        <v>114540.09684805421</v>
      </c>
    </row>
    <row r="40" spans="1:23" x14ac:dyDescent="0.2">
      <c r="A40" s="59" t="s">
        <v>83</v>
      </c>
      <c r="B40" s="32" t="s">
        <v>82</v>
      </c>
      <c r="C40" s="33" t="str">
        <f>IF(OR(AND('[1]L.C.'!C37&lt;'[1]L.C.'!B38,'[1]L.C.'!B37&lt;'[1]L.C.'!C38),AND('[1]L.C.'!C37&gt;'[1]L.C.'!B38,'[1]L.C.'!B37&gt;'[1]L.C.'!C38)),"*","")</f>
        <v/>
      </c>
      <c r="D40" s="32">
        <v>71.547399999999996</v>
      </c>
      <c r="E40" s="33" t="str">
        <f>IF(OR(AND('[1]L.C.'!G37&lt;'[1]L.C.'!F38,'[1]L.C.'!F37&lt;'[1]L.C.'!G38),AND('[1]L.C.'!G37&gt;'[1]L.C.'!F38,'[1]L.C.'!F37&gt;'[1]L.C.'!G38)),"*","")</f>
        <v/>
      </c>
      <c r="F40" s="49"/>
      <c r="G40" s="32" t="s">
        <v>82</v>
      </c>
      <c r="H40" s="33" t="str">
        <f>IF(OR(AND('[1]L.C.'!E37&lt;'[1]L.C.'!D38,'[1]L.C.'!D37&lt;'[1]L.C.'!E38),AND('[1]L.C.'!E37&gt;'[1]L.C.'!D38,'[1]L.C.'!D37&gt;'[1]L.C.'!E38)),"*","")</f>
        <v/>
      </c>
      <c r="I40" s="32">
        <v>44.188800000000001</v>
      </c>
      <c r="J40" s="33" t="str">
        <f>IF(OR(AND('[1]L.C.'!I37&lt;'[1]L.C.'!H38,'[1]L.C.'!H37&lt;'[1]L.C.'!I38),AND('[1]L.C.'!I37&gt;'[1]L.C.'!H38,'[1]L.C.'!H37&gt;'[1]L.C.'!I38)),"*","")</f>
        <v/>
      </c>
      <c r="K40" s="49"/>
      <c r="L40" s="35"/>
      <c r="M40" s="35"/>
      <c r="N40" s="53"/>
      <c r="O40" s="53"/>
      <c r="P40" s="54"/>
      <c r="Q40" s="54"/>
      <c r="R40" s="55">
        <v>154224</v>
      </c>
      <c r="S40" s="55">
        <f>(100-D40)*R40/D40</f>
        <v>61331.002697512435</v>
      </c>
      <c r="T40" s="55">
        <f>($D$42/100)*(R40+S40)-R40</f>
        <v>56258.993484039995</v>
      </c>
      <c r="U40" s="56">
        <v>244562</v>
      </c>
      <c r="V40" s="56">
        <f>(100-I40)*U40/I40</f>
        <v>308885.93250778475</v>
      </c>
      <c r="W40" s="56">
        <f>($I$42/100)*(U40+V40)-U40</f>
        <v>267699.99771435303</v>
      </c>
    </row>
    <row r="41" spans="1:23" x14ac:dyDescent="0.2">
      <c r="A41" s="59" t="s">
        <v>84</v>
      </c>
      <c r="B41" s="32" t="s">
        <v>82</v>
      </c>
      <c r="C41" s="33" t="str">
        <f>IF(OR(AND('[1]L.C.'!C38&lt;'[1]L.C.'!B39,'[1]L.C.'!B38&lt;'[1]L.C.'!C39),AND('[1]L.C.'!C38&gt;'[1]L.C.'!B39,'[1]L.C.'!B38&gt;'[1]L.C.'!C39)),"*","")</f>
        <v/>
      </c>
      <c r="D41" s="32">
        <v>78.819999999999993</v>
      </c>
      <c r="E41" s="33" t="str">
        <f>IF(OR(AND('[1]L.C.'!G38&lt;'[1]L.C.'!F39,'[1]L.C.'!F38&lt;'[1]L.C.'!G39),AND('[1]L.C.'!G38&gt;'[1]L.C.'!F39,'[1]L.C.'!F38&gt;'[1]L.C.'!G39)),"*","")</f>
        <v/>
      </c>
      <c r="G41" s="32" t="s">
        <v>82</v>
      </c>
      <c r="H41" s="33" t="str">
        <f>IF(OR(AND('[1]L.C.'!E38&lt;'[1]L.C.'!D39,'[1]L.C.'!D38&lt;'[1]L.C.'!E39),AND('[1]L.C.'!E38&gt;'[1]L.C.'!D39,'[1]L.C.'!D38&gt;'[1]L.C.'!E39)),"*","")</f>
        <v/>
      </c>
      <c r="I41" s="32">
        <v>48.895000000000003</v>
      </c>
      <c r="J41" s="33" t="str">
        <f>IF(OR(AND('[1]L.C.'!I38&lt;'[1]L.C.'!H39,'[1]L.C.'!H38&lt;'[1]L.C.'!I39),AND('[1]L.C.'!I38&gt;'[1]L.C.'!H39,'[1]L.C.'!H38&gt;'[1]L.C.'!I39)),"*","")</f>
        <v/>
      </c>
      <c r="L41" s="35"/>
      <c r="M41" s="35"/>
      <c r="N41" s="53"/>
      <c r="O41" s="53"/>
      <c r="P41" s="54"/>
      <c r="Q41" s="54"/>
      <c r="R41" s="55">
        <v>227510</v>
      </c>
      <c r="S41" s="55">
        <f>(100-D41)*R41/D41</f>
        <v>61135.013955848794</v>
      </c>
      <c r="T41" s="55">
        <f>($D$42/100)*(R41+S41)-R41</f>
        <v>54343.196777467732</v>
      </c>
      <c r="U41" s="56">
        <v>251734</v>
      </c>
      <c r="V41" s="56">
        <f>(100-I41)*U41/I41</f>
        <v>263112.0987831066</v>
      </c>
      <c r="W41" s="56">
        <f>($I$42/100)*(U41+V41)-U41</f>
        <v>224798.79664996418</v>
      </c>
    </row>
    <row r="42" spans="1:23" x14ac:dyDescent="0.2">
      <c r="A42" s="38" t="s">
        <v>85</v>
      </c>
      <c r="B42" s="32" t="s">
        <v>82</v>
      </c>
      <c r="C42" s="33" t="str">
        <f>IF(OR(AND('[1]L.C.'!C39&lt;'[1]L.C.'!B40,'[1]L.C.'!B39&lt;'[1]L.C.'!C40),AND('[1]L.C.'!C39&gt;'[1]L.C.'!B40,'[1]L.C.'!B39&gt;'[1]L.C.'!C40)),"*","")</f>
        <v/>
      </c>
      <c r="D42" s="32">
        <v>97.647000000000006</v>
      </c>
      <c r="E42" s="33" t="str">
        <f>IF(OR(AND('[1]L.C.'!G39&lt;'[1]L.C.'!F40,'[1]L.C.'!F39&lt;'[1]L.C.'!G40),AND('[1]L.C.'!G39&gt;'[1]L.C.'!F40,'[1]L.C.'!F39&gt;'[1]L.C.'!G40)),"*","")</f>
        <v>*</v>
      </c>
      <c r="F42" s="33"/>
      <c r="G42" s="32" t="s">
        <v>82</v>
      </c>
      <c r="H42" s="33" t="str">
        <f>IF(OR(AND('[1]L.C.'!E39&lt;'[1]L.C.'!D40,'[1]L.C.'!D39&lt;'[1]L.C.'!E40),AND('[1]L.C.'!E39&gt;'[1]L.C.'!D40,'[1]L.C.'!D39&gt;'[1]L.C.'!E40)),"*","")</f>
        <v/>
      </c>
      <c r="I42" s="32">
        <v>92.558300000000003</v>
      </c>
      <c r="J42" s="33" t="str">
        <f>IF(OR(AND('[1]L.C.'!I39&lt;'[1]L.C.'!H40,'[1]L.C.'!H39&lt;'[1]L.C.'!I40),AND('[1]L.C.'!I39&gt;'[1]L.C.'!H40,'[1]L.C.'!H39&gt;'[1]L.C.'!I40)),"*","")</f>
        <v>*</v>
      </c>
      <c r="K42" s="33"/>
      <c r="L42" s="35"/>
      <c r="M42" s="35"/>
      <c r="N42" s="53"/>
      <c r="O42" s="53"/>
      <c r="P42" s="54"/>
      <c r="Q42" s="54"/>
      <c r="R42" s="55">
        <v>3818604</v>
      </c>
      <c r="S42" s="55">
        <f>SUM(S39:S41)</f>
        <v>150997.96969380137</v>
      </c>
      <c r="T42" s="57">
        <f>SUM(T39:T41)</f>
        <v>137624.57725690631</v>
      </c>
      <c r="U42" s="56">
        <v>2535095</v>
      </c>
      <c r="V42" s="56">
        <f>SUM(V39:V41)</f>
        <v>701365.12718942692</v>
      </c>
      <c r="W42" s="58">
        <f>SUM(W39:W41)</f>
        <v>607038.89121237141</v>
      </c>
    </row>
    <row r="43" spans="1:23" ht="87" customHeight="1" x14ac:dyDescent="0.2">
      <c r="A43" s="87" t="s">
        <v>93</v>
      </c>
      <c r="B43" s="87"/>
      <c r="C43" s="87"/>
      <c r="D43" s="87"/>
      <c r="E43" s="87"/>
      <c r="F43" s="87"/>
      <c r="G43" s="87"/>
      <c r="H43" s="87"/>
      <c r="I43" s="88"/>
      <c r="J43" s="88"/>
      <c r="K43" s="88"/>
    </row>
    <row r="44" spans="1:23" x14ac:dyDescent="0.2">
      <c r="A44" s="62" t="s">
        <v>86</v>
      </c>
    </row>
    <row r="46" spans="1:23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</row>
  </sheetData>
  <mergeCells count="28">
    <mergeCell ref="A43:K43"/>
    <mergeCell ref="N27:O27"/>
    <mergeCell ref="P27:Q27"/>
    <mergeCell ref="N32:O32"/>
    <mergeCell ref="P32:Q32"/>
    <mergeCell ref="N38:O38"/>
    <mergeCell ref="P38:Q38"/>
    <mergeCell ref="N15:O15"/>
    <mergeCell ref="P15:Q15"/>
    <mergeCell ref="N18:O18"/>
    <mergeCell ref="P18:Q18"/>
    <mergeCell ref="N24:O24"/>
    <mergeCell ref="P24:Q24"/>
    <mergeCell ref="P11:Q11"/>
    <mergeCell ref="A1:K1"/>
    <mergeCell ref="A2:A4"/>
    <mergeCell ref="B2:K2"/>
    <mergeCell ref="B3:F3"/>
    <mergeCell ref="G3:K3"/>
    <mergeCell ref="B4:C4"/>
    <mergeCell ref="D4:F4"/>
    <mergeCell ref="G4:H4"/>
    <mergeCell ref="I4:K4"/>
    <mergeCell ref="B6:C6"/>
    <mergeCell ref="D6:F6"/>
    <mergeCell ref="G6:H6"/>
    <mergeCell ref="I6:K6"/>
    <mergeCell ref="N11:O11"/>
  </mergeCells>
  <printOptions horizontalCentered="1"/>
  <pageMargins left="0.59055118110236227" right="0.59055118110236227" top="0.98425196850393704" bottom="0.98425196850393704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zoomScale="150" zoomScaleNormal="150" workbookViewId="0">
      <selection sqref="A1:E1"/>
    </sheetView>
  </sheetViews>
  <sheetFormatPr baseColWidth="10" defaultRowHeight="15" x14ac:dyDescent="0.25"/>
  <cols>
    <col min="1" max="1" width="16.5703125" customWidth="1"/>
    <col min="2" max="5" width="9.28515625" customWidth="1"/>
  </cols>
  <sheetData>
    <row r="1" spans="1:5" ht="36.75" customHeight="1" x14ac:dyDescent="0.25">
      <c r="A1" s="75" t="s">
        <v>94</v>
      </c>
      <c r="B1" s="75"/>
      <c r="C1" s="75"/>
      <c r="D1" s="75"/>
      <c r="E1" s="75"/>
    </row>
    <row r="2" spans="1:5" ht="30.75" customHeight="1" x14ac:dyDescent="0.25">
      <c r="A2" s="72" t="s">
        <v>95</v>
      </c>
      <c r="B2" s="78" t="s">
        <v>96</v>
      </c>
      <c r="C2" s="78"/>
      <c r="D2" s="78"/>
      <c r="E2" s="78"/>
    </row>
    <row r="3" spans="1:5" ht="23.25" customHeight="1" x14ac:dyDescent="0.25">
      <c r="A3" s="72"/>
      <c r="B3" s="78" t="s">
        <v>45</v>
      </c>
      <c r="C3" s="78"/>
      <c r="D3" s="78" t="s">
        <v>46</v>
      </c>
      <c r="E3" s="78"/>
    </row>
    <row r="4" spans="1:5" ht="15" customHeight="1" x14ac:dyDescent="0.25">
      <c r="A4" s="72"/>
      <c r="B4" s="63" t="s">
        <v>35</v>
      </c>
      <c r="C4" s="63" t="s">
        <v>36</v>
      </c>
      <c r="D4" s="63" t="s">
        <v>35</v>
      </c>
      <c r="E4" s="63" t="s">
        <v>36</v>
      </c>
    </row>
    <row r="5" spans="1:5" x14ac:dyDescent="0.25">
      <c r="A5" s="1" t="s">
        <v>3</v>
      </c>
      <c r="B5" s="3">
        <v>91.768100000000004</v>
      </c>
      <c r="C5" s="3">
        <v>93.003699999999995</v>
      </c>
      <c r="D5" s="3">
        <v>66.126000000000005</v>
      </c>
      <c r="E5" s="3">
        <v>69.648899999999998</v>
      </c>
    </row>
    <row r="6" spans="1:5" x14ac:dyDescent="0.25">
      <c r="A6" s="1" t="s">
        <v>4</v>
      </c>
      <c r="B6" s="3">
        <v>94.405699999999996</v>
      </c>
      <c r="C6" s="3">
        <v>95.770399999999995</v>
      </c>
      <c r="D6" s="3">
        <v>73.953400000000002</v>
      </c>
      <c r="E6" s="3">
        <v>77.094899999999996</v>
      </c>
    </row>
    <row r="7" spans="1:5" x14ac:dyDescent="0.25">
      <c r="A7" s="1" t="s">
        <v>5</v>
      </c>
      <c r="B7" s="3">
        <v>94.256799999999998</v>
      </c>
      <c r="C7" s="3">
        <v>96.813500000000005</v>
      </c>
      <c r="D7" s="3">
        <v>74.104399999999998</v>
      </c>
      <c r="E7" s="3">
        <v>80.694199999999995</v>
      </c>
    </row>
    <row r="8" spans="1:5" x14ac:dyDescent="0.25">
      <c r="A8" s="1" t="s">
        <v>6</v>
      </c>
      <c r="B8" s="3">
        <v>91.866299999999995</v>
      </c>
      <c r="C8" s="3">
        <v>94.288200000000003</v>
      </c>
      <c r="D8" s="3">
        <v>76.618499999999997</v>
      </c>
      <c r="E8" s="3">
        <v>80.176500000000004</v>
      </c>
    </row>
    <row r="9" spans="1:5" x14ac:dyDescent="0.25">
      <c r="A9" s="1" t="s">
        <v>7</v>
      </c>
      <c r="B9" s="3">
        <v>91.593199999999996</v>
      </c>
      <c r="C9" s="3">
        <v>92.827399999999997</v>
      </c>
      <c r="D9" s="3">
        <v>67.170299999999997</v>
      </c>
      <c r="E9" s="3">
        <v>68.969099999999997</v>
      </c>
    </row>
    <row r="10" spans="1:5" x14ac:dyDescent="0.25">
      <c r="A10" s="1" t="s">
        <v>8</v>
      </c>
      <c r="B10" s="3">
        <v>90.732699999999994</v>
      </c>
      <c r="C10" s="3">
        <v>92.625799999999998</v>
      </c>
      <c r="D10" s="3">
        <v>75.244500000000002</v>
      </c>
      <c r="E10" s="3">
        <v>78.314599999999999</v>
      </c>
    </row>
    <row r="11" spans="1:5" x14ac:dyDescent="0.25">
      <c r="A11" s="1" t="s">
        <v>9</v>
      </c>
      <c r="B11" s="3">
        <v>87.427700000000002</v>
      </c>
      <c r="C11" s="3">
        <v>88.865200000000002</v>
      </c>
      <c r="D11" s="3">
        <v>69.771900000000002</v>
      </c>
      <c r="E11" s="3">
        <v>72.325100000000006</v>
      </c>
    </row>
    <row r="12" spans="1:5" x14ac:dyDescent="0.25">
      <c r="A12" s="1" t="s">
        <v>10</v>
      </c>
      <c r="B12" s="3">
        <v>91.968500000000006</v>
      </c>
      <c r="C12" s="3">
        <v>92.915899999999993</v>
      </c>
      <c r="D12" s="3">
        <v>74.2804</v>
      </c>
      <c r="E12" s="3">
        <v>75.386899999999997</v>
      </c>
    </row>
    <row r="13" spans="1:5" x14ac:dyDescent="0.25">
      <c r="A13" s="1" t="s">
        <v>11</v>
      </c>
      <c r="B13" s="3">
        <v>95.238100000000003</v>
      </c>
      <c r="C13" s="3">
        <v>95.4221</v>
      </c>
      <c r="D13" s="3">
        <v>80.270300000000006</v>
      </c>
      <c r="E13" s="3">
        <v>80.715500000000006</v>
      </c>
    </row>
    <row r="14" spans="1:5" x14ac:dyDescent="0.25">
      <c r="A14" s="1" t="s">
        <v>12</v>
      </c>
      <c r="B14" s="3">
        <v>90.397900000000007</v>
      </c>
      <c r="C14" s="3">
        <v>91.685199999999995</v>
      </c>
      <c r="D14" s="3">
        <v>64.413799999999995</v>
      </c>
      <c r="E14" s="3">
        <v>67.523899999999998</v>
      </c>
    </row>
    <row r="15" spans="1:5" x14ac:dyDescent="0.25">
      <c r="A15" s="1" t="s">
        <v>13</v>
      </c>
      <c r="B15" s="3">
        <v>88.722200000000001</v>
      </c>
      <c r="C15" s="3">
        <v>90.566599999999994</v>
      </c>
      <c r="D15" s="3">
        <v>60.267400000000002</v>
      </c>
      <c r="E15" s="3">
        <v>62.880299999999998</v>
      </c>
    </row>
    <row r="16" spans="1:5" x14ac:dyDescent="0.25">
      <c r="A16" s="1" t="s">
        <v>14</v>
      </c>
      <c r="B16" s="3">
        <v>90.327299999999994</v>
      </c>
      <c r="C16" s="3">
        <v>91.480500000000006</v>
      </c>
      <c r="D16" s="3">
        <v>70.363100000000003</v>
      </c>
      <c r="E16" s="3">
        <v>72.400300000000001</v>
      </c>
    </row>
    <row r="17" spans="1:5" x14ac:dyDescent="0.25">
      <c r="A17" s="1" t="s">
        <v>15</v>
      </c>
      <c r="B17" s="3">
        <v>94.423299999999998</v>
      </c>
      <c r="C17" s="3">
        <v>95.359099999999998</v>
      </c>
      <c r="D17" s="3">
        <v>66.443200000000004</v>
      </c>
      <c r="E17" s="3">
        <v>68.805300000000003</v>
      </c>
    </row>
    <row r="18" spans="1:5" x14ac:dyDescent="0.25">
      <c r="A18" s="1" t="s">
        <v>16</v>
      </c>
      <c r="B18" s="3">
        <v>90.309799999999996</v>
      </c>
      <c r="C18" s="3">
        <v>91.120800000000003</v>
      </c>
      <c r="D18" s="3">
        <v>66.555499999999995</v>
      </c>
      <c r="E18" s="3">
        <v>67.997200000000007</v>
      </c>
    </row>
    <row r="19" spans="1:5" x14ac:dyDescent="0.25">
      <c r="A19" s="1" t="s">
        <v>17</v>
      </c>
      <c r="B19" s="3">
        <v>93.765699999999995</v>
      </c>
      <c r="C19" s="3">
        <v>94.301400000000001</v>
      </c>
      <c r="D19" s="3">
        <v>71.707499999999996</v>
      </c>
      <c r="E19" s="3">
        <v>72.702500000000001</v>
      </c>
    </row>
    <row r="20" spans="1:5" x14ac:dyDescent="0.25">
      <c r="A20" s="1" t="s">
        <v>18</v>
      </c>
      <c r="B20" s="3">
        <v>86.243700000000004</v>
      </c>
      <c r="C20" s="3">
        <v>87.5959</v>
      </c>
      <c r="D20" s="3">
        <v>63.3309</v>
      </c>
      <c r="E20" s="3">
        <v>65.482100000000003</v>
      </c>
    </row>
    <row r="21" spans="1:5" x14ac:dyDescent="0.25">
      <c r="A21" s="1" t="s">
        <v>19</v>
      </c>
      <c r="B21" s="3">
        <v>90.654200000000003</v>
      </c>
      <c r="C21" s="3">
        <v>92.146699999999996</v>
      </c>
      <c r="D21" s="3">
        <v>69.355400000000003</v>
      </c>
      <c r="E21" s="3">
        <v>72.060900000000004</v>
      </c>
    </row>
    <row r="22" spans="1:5" x14ac:dyDescent="0.25">
      <c r="A22" s="1" t="s">
        <v>20</v>
      </c>
      <c r="B22" s="3">
        <v>92.973500000000001</v>
      </c>
      <c r="C22" s="3">
        <v>94.650400000000005</v>
      </c>
      <c r="D22" s="3">
        <v>72.026499999999999</v>
      </c>
      <c r="E22" s="3">
        <v>75.528000000000006</v>
      </c>
    </row>
    <row r="23" spans="1:5" x14ac:dyDescent="0.25">
      <c r="A23" s="1" t="s">
        <v>21</v>
      </c>
      <c r="B23" s="3">
        <v>93.476500000000001</v>
      </c>
      <c r="C23" s="3">
        <v>94.072900000000004</v>
      </c>
      <c r="D23" s="3">
        <v>66.765299999999996</v>
      </c>
      <c r="E23" s="3">
        <v>67.764399999999995</v>
      </c>
    </row>
    <row r="24" spans="1:5" x14ac:dyDescent="0.25">
      <c r="A24" s="1" t="s">
        <v>22</v>
      </c>
      <c r="B24" s="3">
        <v>91.452799999999996</v>
      </c>
      <c r="C24" s="3">
        <v>92.185199999999995</v>
      </c>
      <c r="D24" s="3">
        <v>69.0685</v>
      </c>
      <c r="E24" s="3">
        <v>70.677199999999999</v>
      </c>
    </row>
    <row r="25" spans="1:5" x14ac:dyDescent="0.25">
      <c r="A25" s="1" t="s">
        <v>23</v>
      </c>
      <c r="B25" s="3">
        <v>89.1982</v>
      </c>
      <c r="C25" s="3">
        <v>90.256</v>
      </c>
      <c r="D25" s="3">
        <v>72.582499999999996</v>
      </c>
      <c r="E25" s="3">
        <v>73.959100000000007</v>
      </c>
    </row>
    <row r="26" spans="1:5" x14ac:dyDescent="0.25">
      <c r="A26" s="1" t="s">
        <v>24</v>
      </c>
      <c r="B26" s="3">
        <v>89.805700000000002</v>
      </c>
      <c r="C26" s="3">
        <v>91.859200000000001</v>
      </c>
      <c r="D26" s="3">
        <v>65.966200000000001</v>
      </c>
      <c r="E26" s="3">
        <v>70.968299999999999</v>
      </c>
    </row>
    <row r="27" spans="1:5" x14ac:dyDescent="0.25">
      <c r="A27" s="1" t="s">
        <v>25</v>
      </c>
      <c r="B27" s="3">
        <v>93.447699999999998</v>
      </c>
      <c r="C27" s="3">
        <v>94.7376</v>
      </c>
      <c r="D27" s="3">
        <v>70.313000000000002</v>
      </c>
      <c r="E27" s="3">
        <v>74.525999999999996</v>
      </c>
    </row>
    <row r="28" spans="1:5" x14ac:dyDescent="0.25">
      <c r="A28" s="1" t="s">
        <v>26</v>
      </c>
      <c r="B28" s="3">
        <v>94.097499999999997</v>
      </c>
      <c r="C28" s="3">
        <v>94.958299999999994</v>
      </c>
      <c r="D28" s="3">
        <v>67.398099999999999</v>
      </c>
      <c r="E28" s="3">
        <v>70.156000000000006</v>
      </c>
    </row>
    <row r="29" spans="1:5" x14ac:dyDescent="0.25">
      <c r="A29" s="1" t="s">
        <v>27</v>
      </c>
      <c r="B29" s="3">
        <v>93.825999999999993</v>
      </c>
      <c r="C29" s="3">
        <v>95.128</v>
      </c>
      <c r="D29" s="3">
        <v>79.794700000000006</v>
      </c>
      <c r="E29" s="3">
        <v>82.502300000000005</v>
      </c>
    </row>
    <row r="30" spans="1:5" x14ac:dyDescent="0.25">
      <c r="A30" s="1" t="s">
        <v>28</v>
      </c>
      <c r="B30" s="3">
        <v>94.711500000000001</v>
      </c>
      <c r="C30" s="3">
        <v>95.507300000000001</v>
      </c>
      <c r="D30" s="3">
        <v>76.880600000000001</v>
      </c>
      <c r="E30" s="3">
        <v>78.609099999999998</v>
      </c>
    </row>
    <row r="31" spans="1:5" x14ac:dyDescent="0.25">
      <c r="A31" s="1" t="s">
        <v>29</v>
      </c>
      <c r="B31" s="3">
        <v>94.281099999999995</v>
      </c>
      <c r="C31" s="3">
        <v>95.796499999999995</v>
      </c>
      <c r="D31" s="3">
        <v>75.561999999999998</v>
      </c>
      <c r="E31" s="3">
        <v>79.436499999999995</v>
      </c>
    </row>
    <row r="32" spans="1:5" x14ac:dyDescent="0.25">
      <c r="A32" s="1" t="s">
        <v>30</v>
      </c>
      <c r="B32" s="3">
        <v>92.450400000000002</v>
      </c>
      <c r="C32" s="3">
        <v>93.116100000000003</v>
      </c>
      <c r="D32" s="3">
        <v>73.412499999999994</v>
      </c>
      <c r="E32" s="3">
        <v>74.692700000000002</v>
      </c>
    </row>
    <row r="33" spans="1:5" x14ac:dyDescent="0.25">
      <c r="A33" s="1" t="s">
        <v>31</v>
      </c>
      <c r="B33" s="3">
        <v>93.047399999999996</v>
      </c>
      <c r="C33" s="3">
        <v>94.293099999999995</v>
      </c>
      <c r="D33" s="3">
        <v>70.903000000000006</v>
      </c>
      <c r="E33" s="3">
        <v>74.014799999999994</v>
      </c>
    </row>
    <row r="34" spans="1:5" x14ac:dyDescent="0.25">
      <c r="A34" s="1" t="s">
        <v>32</v>
      </c>
      <c r="B34" s="3">
        <v>91.1143</v>
      </c>
      <c r="C34" s="3">
        <v>92.113299999999995</v>
      </c>
      <c r="D34" s="3">
        <v>76.067099999999996</v>
      </c>
      <c r="E34" s="3">
        <v>77.587400000000002</v>
      </c>
    </row>
    <row r="35" spans="1:5" x14ac:dyDescent="0.25">
      <c r="A35" s="1" t="s">
        <v>33</v>
      </c>
      <c r="B35" s="3">
        <v>94.009100000000004</v>
      </c>
      <c r="C35" s="3">
        <v>94.876999999999995</v>
      </c>
      <c r="D35" s="3">
        <v>72.257900000000006</v>
      </c>
      <c r="E35" s="3">
        <v>73.959100000000007</v>
      </c>
    </row>
    <row r="36" spans="1:5" x14ac:dyDescent="0.25">
      <c r="A36" s="17" t="s">
        <v>34</v>
      </c>
      <c r="B36" s="18">
        <v>90.636300000000006</v>
      </c>
      <c r="C36" s="18">
        <v>92.252600000000001</v>
      </c>
      <c r="D36" s="18">
        <v>60.061900000000001</v>
      </c>
      <c r="E36" s="18">
        <v>63.645899999999997</v>
      </c>
    </row>
    <row r="37" spans="1:5" x14ac:dyDescent="0.25">
      <c r="A37" s="1" t="s">
        <v>42</v>
      </c>
      <c r="B37" s="4">
        <v>92.238100000000003</v>
      </c>
      <c r="C37" s="4">
        <v>92.453900000000004</v>
      </c>
      <c r="D37" s="4">
        <v>71.634900000000002</v>
      </c>
      <c r="E37" s="4">
        <v>72.022199999999998</v>
      </c>
    </row>
    <row r="38" spans="1:5" ht="29.25" customHeight="1" x14ac:dyDescent="0.25">
      <c r="A38" s="89" t="s">
        <v>97</v>
      </c>
      <c r="B38" s="89"/>
      <c r="C38" s="89"/>
      <c r="D38" s="89"/>
      <c r="E38" s="89"/>
    </row>
  </sheetData>
  <mergeCells count="6">
    <mergeCell ref="A38:E38"/>
    <mergeCell ref="A1:E1"/>
    <mergeCell ref="A2:A4"/>
    <mergeCell ref="B2:E2"/>
    <mergeCell ref="B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"/>
  <sheetViews>
    <sheetView zoomScale="220" zoomScaleNormal="220" workbookViewId="0">
      <selection sqref="A1:E1"/>
    </sheetView>
  </sheetViews>
  <sheetFormatPr baseColWidth="10" defaultRowHeight="15" x14ac:dyDescent="0.25"/>
  <cols>
    <col min="1" max="1" width="14.85546875" customWidth="1"/>
    <col min="2" max="5" width="13" style="14" customWidth="1"/>
  </cols>
  <sheetData>
    <row r="1" spans="1:8" ht="33" customHeight="1" x14ac:dyDescent="0.25">
      <c r="A1" s="75" t="s">
        <v>98</v>
      </c>
      <c r="B1" s="75"/>
      <c r="C1" s="75"/>
      <c r="D1" s="75"/>
      <c r="E1" s="75"/>
    </row>
    <row r="2" spans="1:8" ht="19.5" customHeight="1" x14ac:dyDescent="0.25">
      <c r="A2" s="78" t="s">
        <v>0</v>
      </c>
      <c r="B2" s="90" t="s">
        <v>99</v>
      </c>
      <c r="C2" s="91"/>
      <c r="D2" s="91"/>
      <c r="E2" s="92"/>
    </row>
    <row r="3" spans="1:8" ht="23.25" customHeight="1" x14ac:dyDescent="0.25">
      <c r="A3" s="78"/>
      <c r="B3" s="93" t="s">
        <v>45</v>
      </c>
      <c r="C3" s="93"/>
      <c r="D3" s="93" t="s">
        <v>46</v>
      </c>
      <c r="E3" s="93"/>
    </row>
    <row r="4" spans="1:8" ht="16.5" customHeight="1" x14ac:dyDescent="0.25">
      <c r="A4" s="78"/>
      <c r="B4" s="21">
        <v>2000</v>
      </c>
      <c r="C4" s="21">
        <v>2010</v>
      </c>
      <c r="D4" s="21">
        <v>2000</v>
      </c>
      <c r="E4" s="21">
        <v>2010</v>
      </c>
    </row>
    <row r="5" spans="1:8" x14ac:dyDescent="0.25">
      <c r="A5" s="2" t="s">
        <v>3</v>
      </c>
      <c r="B5" s="64">
        <v>40990</v>
      </c>
      <c r="C5" s="64">
        <v>49990</v>
      </c>
      <c r="D5" s="64">
        <v>22322</v>
      </c>
      <c r="E5" s="64">
        <v>31271</v>
      </c>
      <c r="F5" s="7"/>
    </row>
    <row r="6" spans="1:8" x14ac:dyDescent="0.25">
      <c r="A6" s="2" t="s">
        <v>4</v>
      </c>
      <c r="B6" s="64">
        <v>84103</v>
      </c>
      <c r="C6" s="64">
        <v>113924</v>
      </c>
      <c r="D6" s="64">
        <v>50903</v>
      </c>
      <c r="E6" s="64">
        <v>79681</v>
      </c>
    </row>
    <row r="7" spans="1:8" x14ac:dyDescent="0.25">
      <c r="A7" s="2" t="s">
        <v>5</v>
      </c>
      <c r="B7" s="64">
        <v>17047</v>
      </c>
      <c r="C7" s="64">
        <v>22788</v>
      </c>
      <c r="D7" s="64">
        <v>11261</v>
      </c>
      <c r="E7" s="64">
        <v>16404</v>
      </c>
    </row>
    <row r="8" spans="1:8" x14ac:dyDescent="0.25">
      <c r="A8" s="2" t="s">
        <v>6</v>
      </c>
      <c r="B8" s="64">
        <v>27137</v>
      </c>
      <c r="C8" s="64">
        <v>29391</v>
      </c>
      <c r="D8" s="64">
        <v>15851</v>
      </c>
      <c r="E8" s="64">
        <v>22631</v>
      </c>
    </row>
    <row r="9" spans="1:8" x14ac:dyDescent="0.25">
      <c r="A9" s="2" t="s">
        <v>7</v>
      </c>
      <c r="B9" s="64">
        <v>94798</v>
      </c>
      <c r="C9" s="64">
        <v>103045</v>
      </c>
      <c r="D9" s="64">
        <v>54504</v>
      </c>
      <c r="E9" s="64">
        <v>65481</v>
      </c>
    </row>
    <row r="10" spans="1:8" x14ac:dyDescent="0.25">
      <c r="A10" s="2" t="s">
        <v>8</v>
      </c>
      <c r="B10" s="64">
        <v>21047</v>
      </c>
      <c r="C10" s="64">
        <v>23138</v>
      </c>
      <c r="D10" s="64">
        <v>12362</v>
      </c>
      <c r="E10" s="64">
        <v>16622</v>
      </c>
    </row>
    <row r="11" spans="1:8" x14ac:dyDescent="0.25">
      <c r="A11" s="2" t="s">
        <v>9</v>
      </c>
      <c r="B11" s="64">
        <v>117018</v>
      </c>
      <c r="C11" s="64">
        <v>176672</v>
      </c>
      <c r="D11" s="64">
        <v>60388</v>
      </c>
      <c r="E11" s="64">
        <v>98145</v>
      </c>
    </row>
    <row r="12" spans="1:8" x14ac:dyDescent="0.25">
      <c r="A12" s="2" t="s">
        <v>10</v>
      </c>
      <c r="B12" s="64">
        <v>110376</v>
      </c>
      <c r="C12" s="64">
        <v>125494</v>
      </c>
      <c r="D12" s="64">
        <v>62560</v>
      </c>
      <c r="E12" s="64">
        <v>89302</v>
      </c>
      <c r="H12" s="64"/>
    </row>
    <row r="13" spans="1:8" x14ac:dyDescent="0.25">
      <c r="A13" s="2" t="s">
        <v>11</v>
      </c>
      <c r="B13" s="64">
        <v>325661</v>
      </c>
      <c r="C13" s="64">
        <v>278444</v>
      </c>
      <c r="D13" s="64">
        <v>244560</v>
      </c>
      <c r="E13" s="64">
        <v>221073</v>
      </c>
      <c r="H13" s="64"/>
    </row>
    <row r="14" spans="1:8" x14ac:dyDescent="0.25">
      <c r="A14" s="2" t="s">
        <v>12</v>
      </c>
      <c r="B14" s="64">
        <v>61443</v>
      </c>
      <c r="C14" s="64">
        <v>64177</v>
      </c>
      <c r="D14" s="64">
        <v>30306</v>
      </c>
      <c r="E14" s="64">
        <v>40177</v>
      </c>
      <c r="H14" s="65"/>
    </row>
    <row r="15" spans="1:8" x14ac:dyDescent="0.25">
      <c r="A15" s="2" t="s">
        <v>13</v>
      </c>
      <c r="B15" s="64">
        <v>184933</v>
      </c>
      <c r="C15" s="64">
        <v>200652</v>
      </c>
      <c r="D15" s="64">
        <v>79600</v>
      </c>
      <c r="E15" s="64">
        <v>114959</v>
      </c>
    </row>
    <row r="16" spans="1:8" x14ac:dyDescent="0.25">
      <c r="A16" s="2" t="s">
        <v>14</v>
      </c>
      <c r="B16" s="64">
        <v>112055</v>
      </c>
      <c r="C16" s="64">
        <v>129169</v>
      </c>
      <c r="D16" s="64">
        <v>61311</v>
      </c>
      <c r="E16" s="64">
        <v>80979</v>
      </c>
    </row>
    <row r="17" spans="1:5" x14ac:dyDescent="0.25">
      <c r="A17" s="2" t="s">
        <v>15</v>
      </c>
      <c r="B17" s="64">
        <v>103511</v>
      </c>
      <c r="C17" s="64">
        <v>113469</v>
      </c>
      <c r="D17" s="64">
        <v>49812</v>
      </c>
      <c r="E17" s="64">
        <v>73657</v>
      </c>
    </row>
    <row r="18" spans="1:5" x14ac:dyDescent="0.25">
      <c r="A18" s="2" t="s">
        <v>16</v>
      </c>
      <c r="B18" s="64">
        <v>252981</v>
      </c>
      <c r="C18" s="64">
        <v>271227</v>
      </c>
      <c r="D18" s="64">
        <v>133317</v>
      </c>
      <c r="E18" s="64">
        <v>167506</v>
      </c>
    </row>
    <row r="19" spans="1:5" x14ac:dyDescent="0.25">
      <c r="A19" s="2" t="s">
        <v>17</v>
      </c>
      <c r="B19" s="64">
        <v>549608</v>
      </c>
      <c r="C19" s="64">
        <v>601183</v>
      </c>
      <c r="D19" s="64">
        <v>331628</v>
      </c>
      <c r="E19" s="64">
        <v>419041</v>
      </c>
    </row>
    <row r="20" spans="1:5" x14ac:dyDescent="0.25">
      <c r="A20" s="2" t="s">
        <v>18</v>
      </c>
      <c r="B20" s="64">
        <v>148279</v>
      </c>
      <c r="C20" s="64">
        <v>159025</v>
      </c>
      <c r="D20" s="64">
        <v>68639</v>
      </c>
      <c r="E20" s="64">
        <v>90582</v>
      </c>
    </row>
    <row r="21" spans="1:5" x14ac:dyDescent="0.25">
      <c r="A21" s="2" t="s">
        <v>19</v>
      </c>
      <c r="B21" s="64">
        <v>63763</v>
      </c>
      <c r="C21" s="64">
        <v>59796</v>
      </c>
      <c r="D21" s="64">
        <v>37997</v>
      </c>
      <c r="E21" s="64">
        <v>45582</v>
      </c>
    </row>
    <row r="22" spans="1:5" x14ac:dyDescent="0.25">
      <c r="A22" s="2" t="s">
        <v>20</v>
      </c>
      <c r="B22" s="64">
        <v>42174</v>
      </c>
      <c r="C22" s="64">
        <v>41918</v>
      </c>
      <c r="D22" s="64">
        <v>24118</v>
      </c>
      <c r="E22" s="64">
        <v>29505</v>
      </c>
    </row>
    <row r="23" spans="1:5" x14ac:dyDescent="0.25">
      <c r="A23" s="2" t="s">
        <v>21</v>
      </c>
      <c r="B23" s="64">
        <v>149987</v>
      </c>
      <c r="C23" s="64">
        <v>154897</v>
      </c>
      <c r="D23" s="64">
        <v>92971</v>
      </c>
      <c r="E23" s="64">
        <v>101467</v>
      </c>
    </row>
    <row r="24" spans="1:5" x14ac:dyDescent="0.25">
      <c r="A24" s="2" t="s">
        <v>22</v>
      </c>
      <c r="B24" s="64">
        <v>130936</v>
      </c>
      <c r="C24" s="64">
        <v>143121</v>
      </c>
      <c r="D24" s="64">
        <v>60265</v>
      </c>
      <c r="E24" s="64">
        <v>86998</v>
      </c>
    </row>
    <row r="25" spans="1:5" x14ac:dyDescent="0.25">
      <c r="A25" s="2" t="s">
        <v>23</v>
      </c>
      <c r="B25" s="64">
        <v>193757</v>
      </c>
      <c r="C25" s="64">
        <v>210734</v>
      </c>
      <c r="D25" s="64">
        <v>96430</v>
      </c>
      <c r="E25" s="64">
        <v>148769</v>
      </c>
    </row>
    <row r="26" spans="1:5" x14ac:dyDescent="0.25">
      <c r="A26" s="2" t="s">
        <v>24</v>
      </c>
      <c r="B26" s="64">
        <v>59460</v>
      </c>
      <c r="C26" s="64">
        <v>66443</v>
      </c>
      <c r="D26" s="64">
        <v>29801</v>
      </c>
      <c r="E26" s="64">
        <v>43083</v>
      </c>
    </row>
    <row r="27" spans="1:5" x14ac:dyDescent="0.25">
      <c r="A27" s="2" t="s">
        <v>25</v>
      </c>
      <c r="B27" s="64">
        <v>30435</v>
      </c>
      <c r="C27" s="64">
        <v>49568</v>
      </c>
      <c r="D27" s="64">
        <v>16457</v>
      </c>
      <c r="E27" s="64">
        <v>30548</v>
      </c>
    </row>
    <row r="28" spans="1:5" x14ac:dyDescent="0.25">
      <c r="A28" s="2" t="s">
        <v>26</v>
      </c>
      <c r="B28" s="64">
        <v>95826</v>
      </c>
      <c r="C28" s="64">
        <v>99899</v>
      </c>
      <c r="D28" s="64">
        <v>43312</v>
      </c>
      <c r="E28" s="64">
        <v>64603</v>
      </c>
    </row>
    <row r="29" spans="1:5" x14ac:dyDescent="0.25">
      <c r="A29" s="2" t="s">
        <v>27</v>
      </c>
      <c r="B29" s="64">
        <v>110638</v>
      </c>
      <c r="C29" s="64">
        <v>108761</v>
      </c>
      <c r="D29" s="64">
        <v>70895</v>
      </c>
      <c r="E29" s="64">
        <v>79007</v>
      </c>
    </row>
    <row r="30" spans="1:5" x14ac:dyDescent="0.25">
      <c r="A30" s="2" t="s">
        <v>28</v>
      </c>
      <c r="B30" s="64">
        <v>90359</v>
      </c>
      <c r="C30" s="64">
        <v>101885</v>
      </c>
      <c r="D30" s="64">
        <v>57456</v>
      </c>
      <c r="E30" s="64">
        <v>74209</v>
      </c>
    </row>
    <row r="31" spans="1:5" x14ac:dyDescent="0.25">
      <c r="A31" s="2" t="s">
        <v>29</v>
      </c>
      <c r="B31" s="64">
        <v>81286</v>
      </c>
      <c r="C31" s="64">
        <v>87755</v>
      </c>
      <c r="D31" s="64">
        <v>46231</v>
      </c>
      <c r="E31" s="64">
        <v>65755</v>
      </c>
    </row>
    <row r="32" spans="1:5" x14ac:dyDescent="0.25">
      <c r="A32" s="2" t="s">
        <v>30</v>
      </c>
      <c r="B32" s="64">
        <v>104661</v>
      </c>
      <c r="C32" s="64">
        <v>117047</v>
      </c>
      <c r="D32" s="64">
        <v>64963</v>
      </c>
      <c r="E32" s="64">
        <v>82836</v>
      </c>
    </row>
    <row r="33" spans="1:5" x14ac:dyDescent="0.25">
      <c r="A33" s="2" t="s">
        <v>31</v>
      </c>
      <c r="B33" s="64">
        <v>44800</v>
      </c>
      <c r="C33" s="64">
        <v>49841</v>
      </c>
      <c r="D33" s="64">
        <v>25955</v>
      </c>
      <c r="E33" s="64">
        <v>32571</v>
      </c>
    </row>
    <row r="34" spans="1:5" x14ac:dyDescent="0.25">
      <c r="A34" s="2" t="s">
        <v>32</v>
      </c>
      <c r="B34" s="64">
        <v>245449</v>
      </c>
      <c r="C34" s="64">
        <v>251576</v>
      </c>
      <c r="D34" s="64">
        <v>142545</v>
      </c>
      <c r="E34" s="64">
        <v>179709</v>
      </c>
    </row>
    <row r="35" spans="1:5" x14ac:dyDescent="0.25">
      <c r="A35" s="2" t="s">
        <v>33</v>
      </c>
      <c r="B35" s="64">
        <v>60665</v>
      </c>
      <c r="C35" s="64">
        <v>65280</v>
      </c>
      <c r="D35" s="64">
        <v>34981</v>
      </c>
      <c r="E35" s="64">
        <v>46845</v>
      </c>
    </row>
    <row r="36" spans="1:5" x14ac:dyDescent="0.25">
      <c r="A36" s="6" t="s">
        <v>34</v>
      </c>
      <c r="B36" s="66">
        <v>58455</v>
      </c>
      <c r="C36" s="66">
        <v>56648</v>
      </c>
      <c r="D36" s="66">
        <v>24509</v>
      </c>
      <c r="E36" s="66">
        <v>32764</v>
      </c>
    </row>
    <row r="37" spans="1:5" x14ac:dyDescent="0.25">
      <c r="A37" s="25" t="s">
        <v>42</v>
      </c>
      <c r="B37" s="67">
        <v>3813638</v>
      </c>
      <c r="C37" s="67">
        <v>4126957</v>
      </c>
      <c r="D37" s="67">
        <v>2158210</v>
      </c>
      <c r="E37" s="67">
        <v>2771762</v>
      </c>
    </row>
    <row r="38" spans="1:5" ht="24" customHeight="1" x14ac:dyDescent="0.25">
      <c r="A38" s="89" t="s">
        <v>100</v>
      </c>
      <c r="B38" s="94"/>
      <c r="C38" s="94"/>
      <c r="D38" s="94"/>
      <c r="E38" s="94"/>
    </row>
  </sheetData>
  <mergeCells count="6">
    <mergeCell ref="A38:E38"/>
    <mergeCell ref="A1:E1"/>
    <mergeCell ref="A2:A4"/>
    <mergeCell ref="B2:E2"/>
    <mergeCell ref="B3:C3"/>
    <mergeCell ref="D3:E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5"/>
  <sheetViews>
    <sheetView zoomScale="110" zoomScaleNormal="110" workbookViewId="0">
      <selection sqref="A1:I1"/>
    </sheetView>
  </sheetViews>
  <sheetFormatPr baseColWidth="10" defaultRowHeight="12.75" x14ac:dyDescent="0.2"/>
  <cols>
    <col min="1" max="1" width="24.42578125" style="26" customWidth="1"/>
    <col min="2" max="9" width="6.5703125" style="26" customWidth="1"/>
    <col min="10" max="16384" width="11.42578125" style="26"/>
  </cols>
  <sheetData>
    <row r="1" spans="1:9" ht="36.75" customHeight="1" x14ac:dyDescent="0.2">
      <c r="A1" s="95" t="s">
        <v>101</v>
      </c>
      <c r="B1" s="95"/>
      <c r="C1" s="95"/>
      <c r="D1" s="95"/>
      <c r="E1" s="95"/>
      <c r="F1" s="95"/>
      <c r="G1" s="95"/>
      <c r="H1" s="95"/>
      <c r="I1" s="95"/>
    </row>
    <row r="2" spans="1:9" ht="24.75" customHeight="1" x14ac:dyDescent="0.2">
      <c r="A2" s="83" t="s">
        <v>48</v>
      </c>
      <c r="B2" s="83" t="s">
        <v>102</v>
      </c>
      <c r="C2" s="83"/>
      <c r="D2" s="83"/>
      <c r="E2" s="83"/>
      <c r="F2" s="83"/>
      <c r="G2" s="83"/>
      <c r="H2" s="83"/>
      <c r="I2" s="83"/>
    </row>
    <row r="3" spans="1:9" ht="22.5" customHeight="1" x14ac:dyDescent="0.2">
      <c r="A3" s="83"/>
      <c r="B3" s="83" t="s">
        <v>45</v>
      </c>
      <c r="C3" s="83"/>
      <c r="D3" s="83"/>
      <c r="E3" s="83"/>
      <c r="F3" s="83" t="s">
        <v>46</v>
      </c>
      <c r="G3" s="83"/>
      <c r="H3" s="83"/>
      <c r="I3" s="83"/>
    </row>
    <row r="4" spans="1:9" ht="16.5" customHeight="1" x14ac:dyDescent="0.2">
      <c r="A4" s="83"/>
      <c r="B4" s="83">
        <v>2000</v>
      </c>
      <c r="C4" s="83"/>
      <c r="D4" s="83">
        <v>2010</v>
      </c>
      <c r="E4" s="83"/>
      <c r="F4" s="83">
        <v>2000</v>
      </c>
      <c r="G4" s="83"/>
      <c r="H4" s="83">
        <v>2010</v>
      </c>
      <c r="I4" s="83"/>
    </row>
    <row r="5" spans="1:9" ht="15" customHeight="1" x14ac:dyDescent="0.2">
      <c r="A5" s="83"/>
      <c r="B5" s="27" t="s">
        <v>35</v>
      </c>
      <c r="C5" s="27" t="s">
        <v>36</v>
      </c>
      <c r="D5" s="27" t="s">
        <v>35</v>
      </c>
      <c r="E5" s="27" t="s">
        <v>36</v>
      </c>
      <c r="F5" s="27" t="s">
        <v>35</v>
      </c>
      <c r="G5" s="27" t="s">
        <v>36</v>
      </c>
      <c r="H5" s="27" t="s">
        <v>35</v>
      </c>
      <c r="I5" s="27" t="s">
        <v>36</v>
      </c>
    </row>
    <row r="6" spans="1:9" x14ac:dyDescent="0.2">
      <c r="A6" s="31" t="s">
        <v>49</v>
      </c>
      <c r="B6" s="33" t="s">
        <v>103</v>
      </c>
      <c r="C6" s="33" t="s">
        <v>103</v>
      </c>
      <c r="D6" s="33">
        <v>92.238100000000003</v>
      </c>
      <c r="E6" s="33">
        <v>92.453900000000004</v>
      </c>
      <c r="F6" s="33" t="s">
        <v>103</v>
      </c>
      <c r="G6" s="33" t="s">
        <v>103</v>
      </c>
      <c r="H6" s="33">
        <v>71.634900000000002</v>
      </c>
      <c r="I6" s="33">
        <v>72.022199999999998</v>
      </c>
    </row>
    <row r="7" spans="1:9" x14ac:dyDescent="0.2">
      <c r="A7" s="36" t="s">
        <v>50</v>
      </c>
      <c r="B7" s="33"/>
      <c r="C7" s="33"/>
      <c r="D7" s="33"/>
      <c r="E7" s="33"/>
      <c r="F7" s="33"/>
      <c r="G7" s="33"/>
      <c r="H7" s="33"/>
      <c r="I7" s="33"/>
    </row>
    <row r="8" spans="1:9" x14ac:dyDescent="0.2">
      <c r="A8" s="38" t="s">
        <v>51</v>
      </c>
      <c r="B8" s="33" t="s">
        <v>103</v>
      </c>
      <c r="C8" s="33" t="s">
        <v>103</v>
      </c>
      <c r="D8" s="33">
        <v>92.136799999999994</v>
      </c>
      <c r="E8" s="33">
        <v>92.406899999999993</v>
      </c>
      <c r="F8" s="33" t="s">
        <v>103</v>
      </c>
      <c r="G8" s="33" t="s">
        <v>103</v>
      </c>
      <c r="H8" s="33">
        <v>71.538300000000007</v>
      </c>
      <c r="I8" s="33">
        <v>72.025700000000001</v>
      </c>
    </row>
    <row r="9" spans="1:9" x14ac:dyDescent="0.2">
      <c r="A9" s="40" t="s">
        <v>52</v>
      </c>
      <c r="B9" s="33" t="s">
        <v>103</v>
      </c>
      <c r="C9" s="33" t="s">
        <v>103</v>
      </c>
      <c r="D9" s="33">
        <v>92.283100000000005</v>
      </c>
      <c r="E9" s="33">
        <v>92.554100000000005</v>
      </c>
      <c r="F9" s="33" t="s">
        <v>103</v>
      </c>
      <c r="G9" s="33" t="s">
        <v>103</v>
      </c>
      <c r="H9" s="33">
        <v>71.634799999999998</v>
      </c>
      <c r="I9" s="33">
        <v>72.109499999999997</v>
      </c>
    </row>
    <row r="10" spans="1:9" x14ac:dyDescent="0.2">
      <c r="A10" s="29" t="s">
        <v>53</v>
      </c>
      <c r="B10" s="33"/>
      <c r="C10" s="33"/>
      <c r="D10" s="33"/>
      <c r="E10" s="33"/>
      <c r="F10" s="33"/>
      <c r="G10" s="33"/>
      <c r="H10" s="33"/>
      <c r="I10" s="33"/>
    </row>
    <row r="11" spans="1:9" x14ac:dyDescent="0.2">
      <c r="A11" s="38" t="s">
        <v>54</v>
      </c>
      <c r="B11" s="33" t="s">
        <v>103</v>
      </c>
      <c r="C11" s="33" t="s">
        <v>103</v>
      </c>
      <c r="D11" s="33">
        <v>87.8887</v>
      </c>
      <c r="E11" s="33">
        <v>88.578800000000001</v>
      </c>
      <c r="F11" s="33" t="s">
        <v>103</v>
      </c>
      <c r="G11" s="33" t="s">
        <v>103</v>
      </c>
      <c r="H11" s="33">
        <v>58.708399999999997</v>
      </c>
      <c r="I11" s="33">
        <v>59.917200000000001</v>
      </c>
    </row>
    <row r="12" spans="1:9" x14ac:dyDescent="0.2">
      <c r="A12" s="38" t="s">
        <v>55</v>
      </c>
      <c r="B12" s="33" t="s">
        <v>103</v>
      </c>
      <c r="C12" s="33" t="s">
        <v>103</v>
      </c>
      <c r="D12" s="33">
        <v>91.511200000000002</v>
      </c>
      <c r="E12" s="33">
        <v>92.087500000000006</v>
      </c>
      <c r="F12" s="33" t="s">
        <v>103</v>
      </c>
      <c r="G12" s="33" t="s">
        <v>103</v>
      </c>
      <c r="H12" s="33">
        <v>70.646100000000004</v>
      </c>
      <c r="I12" s="33">
        <v>71.758300000000006</v>
      </c>
    </row>
    <row r="13" spans="1:9" x14ac:dyDescent="0.2">
      <c r="A13" s="40" t="s">
        <v>56</v>
      </c>
      <c r="B13" s="33" t="s">
        <v>103</v>
      </c>
      <c r="C13" s="33" t="s">
        <v>103</v>
      </c>
      <c r="D13" s="33">
        <v>94.121899999999997</v>
      </c>
      <c r="E13" s="33">
        <v>94.281899999999993</v>
      </c>
      <c r="F13" s="33" t="s">
        <v>103</v>
      </c>
      <c r="G13" s="33" t="s">
        <v>103</v>
      </c>
      <c r="H13" s="33">
        <v>76.215199999999996</v>
      </c>
      <c r="I13" s="33">
        <v>76.531300000000002</v>
      </c>
    </row>
    <row r="14" spans="1:9" x14ac:dyDescent="0.2">
      <c r="A14" s="29" t="s">
        <v>104</v>
      </c>
      <c r="B14" s="33"/>
      <c r="C14" s="33"/>
      <c r="D14" s="33"/>
      <c r="E14" s="33"/>
      <c r="F14" s="33"/>
      <c r="G14" s="33"/>
      <c r="H14" s="33"/>
      <c r="I14" s="33"/>
    </row>
    <row r="15" spans="1:9" x14ac:dyDescent="0.2">
      <c r="A15" s="38" t="s">
        <v>105</v>
      </c>
      <c r="B15" s="33" t="s">
        <v>103</v>
      </c>
      <c r="C15" s="33" t="s">
        <v>103</v>
      </c>
      <c r="D15" s="33">
        <v>85.863500000000002</v>
      </c>
      <c r="E15" s="33">
        <v>87.128799999999998</v>
      </c>
      <c r="F15" s="33" t="s">
        <v>103</v>
      </c>
      <c r="G15" s="33" t="s">
        <v>103</v>
      </c>
      <c r="H15" s="33">
        <v>57.506700000000002</v>
      </c>
      <c r="I15" s="33">
        <v>59.623199999999997</v>
      </c>
    </row>
    <row r="16" spans="1:9" x14ac:dyDescent="0.2">
      <c r="A16" s="40" t="s">
        <v>106</v>
      </c>
      <c r="B16" s="33" t="s">
        <v>103</v>
      </c>
      <c r="C16" s="33" t="s">
        <v>103</v>
      </c>
      <c r="D16" s="33">
        <v>92.537800000000004</v>
      </c>
      <c r="E16" s="33">
        <v>92.756500000000003</v>
      </c>
      <c r="F16" s="33" t="s">
        <v>103</v>
      </c>
      <c r="G16" s="33" t="s">
        <v>103</v>
      </c>
      <c r="H16" s="33">
        <v>72.160700000000006</v>
      </c>
      <c r="I16" s="33">
        <v>72.554400000000001</v>
      </c>
    </row>
    <row r="17" spans="1:9" x14ac:dyDescent="0.2">
      <c r="A17" s="29" t="s">
        <v>60</v>
      </c>
      <c r="B17" s="33"/>
      <c r="C17" s="33"/>
      <c r="D17" s="33"/>
      <c r="E17" s="33"/>
      <c r="F17" s="33"/>
      <c r="G17" s="33"/>
      <c r="H17" s="33"/>
      <c r="I17" s="33"/>
    </row>
    <row r="18" spans="1:9" x14ac:dyDescent="0.2">
      <c r="A18" s="38" t="s">
        <v>61</v>
      </c>
      <c r="B18" s="33" t="s">
        <v>103</v>
      </c>
      <c r="C18" s="33" t="s">
        <v>103</v>
      </c>
      <c r="D18" s="33">
        <v>83.220699999999994</v>
      </c>
      <c r="E18" s="33">
        <v>84.160200000000003</v>
      </c>
      <c r="F18" s="33" t="s">
        <v>103</v>
      </c>
      <c r="G18" s="33" t="s">
        <v>103</v>
      </c>
      <c r="H18" s="33">
        <v>54.529400000000003</v>
      </c>
      <c r="I18" s="33">
        <v>55.942399999999999</v>
      </c>
    </row>
    <row r="19" spans="1:9" x14ac:dyDescent="0.2">
      <c r="A19" s="38" t="s">
        <v>107</v>
      </c>
      <c r="B19" s="33" t="s">
        <v>103</v>
      </c>
      <c r="C19" s="33" t="s">
        <v>103</v>
      </c>
      <c r="D19" s="33">
        <v>88.729600000000005</v>
      </c>
      <c r="E19" s="33">
        <v>89.134299999999996</v>
      </c>
      <c r="F19" s="33" t="s">
        <v>103</v>
      </c>
      <c r="G19" s="33" t="s">
        <v>103</v>
      </c>
      <c r="H19" s="33">
        <v>61.668999999999997</v>
      </c>
      <c r="I19" s="33">
        <v>62.299199999999999</v>
      </c>
    </row>
    <row r="20" spans="1:9" x14ac:dyDescent="0.2">
      <c r="A20" s="38" t="s">
        <v>108</v>
      </c>
      <c r="B20" s="33" t="s">
        <v>103</v>
      </c>
      <c r="C20" s="33" t="s">
        <v>103</v>
      </c>
      <c r="D20" s="33">
        <v>95.011899999999997</v>
      </c>
      <c r="E20" s="33">
        <v>95.253799999999998</v>
      </c>
      <c r="F20" s="33" t="s">
        <v>103</v>
      </c>
      <c r="G20" s="33" t="s">
        <v>103</v>
      </c>
      <c r="H20" s="33">
        <v>72.191999999999993</v>
      </c>
      <c r="I20" s="33">
        <v>72.745099999999994</v>
      </c>
    </row>
    <row r="21" spans="1:9" x14ac:dyDescent="0.2">
      <c r="A21" s="38" t="s">
        <v>109</v>
      </c>
      <c r="B21" s="33" t="s">
        <v>103</v>
      </c>
      <c r="C21" s="33" t="s">
        <v>103</v>
      </c>
      <c r="D21" s="33">
        <v>97.227199999999996</v>
      </c>
      <c r="E21" s="33">
        <v>97.478300000000004</v>
      </c>
      <c r="F21" s="33" t="s">
        <v>103</v>
      </c>
      <c r="G21" s="33" t="s">
        <v>103</v>
      </c>
      <c r="H21" s="33">
        <v>85.849000000000004</v>
      </c>
      <c r="I21" s="33">
        <v>86.384</v>
      </c>
    </row>
    <row r="22" spans="1:9" x14ac:dyDescent="0.2">
      <c r="A22" s="40" t="s">
        <v>90</v>
      </c>
      <c r="B22" s="33" t="s">
        <v>103</v>
      </c>
      <c r="C22" s="33" t="s">
        <v>103</v>
      </c>
      <c r="D22" s="33">
        <v>98.087100000000007</v>
      </c>
      <c r="E22" s="33">
        <v>98.262299999999996</v>
      </c>
      <c r="F22" s="33" t="s">
        <v>103</v>
      </c>
      <c r="G22" s="33" t="s">
        <v>103</v>
      </c>
      <c r="H22" s="33">
        <v>92.6036</v>
      </c>
      <c r="I22" s="33">
        <v>93.051900000000003</v>
      </c>
    </row>
    <row r="23" spans="1:9" x14ac:dyDescent="0.2">
      <c r="A23" s="29" t="s">
        <v>65</v>
      </c>
      <c r="B23" s="33"/>
      <c r="C23" s="33"/>
      <c r="D23" s="33"/>
      <c r="E23" s="33"/>
      <c r="F23" s="33"/>
      <c r="G23" s="33"/>
      <c r="H23" s="33"/>
      <c r="I23" s="33"/>
    </row>
    <row r="24" spans="1:9" x14ac:dyDescent="0.2">
      <c r="A24" s="38" t="s">
        <v>66</v>
      </c>
      <c r="B24" s="33" t="s">
        <v>103</v>
      </c>
      <c r="C24" s="33" t="s">
        <v>103</v>
      </c>
      <c r="D24" s="33">
        <v>86.959599999999995</v>
      </c>
      <c r="E24" s="33">
        <v>87.836699999999993</v>
      </c>
      <c r="F24" s="33" t="s">
        <v>103</v>
      </c>
      <c r="G24" s="33" t="s">
        <v>103</v>
      </c>
      <c r="H24" s="33">
        <v>62.275500000000001</v>
      </c>
      <c r="I24" s="33">
        <v>63.648899999999998</v>
      </c>
    </row>
    <row r="25" spans="1:9" x14ac:dyDescent="0.2">
      <c r="A25" s="40" t="s">
        <v>67</v>
      </c>
      <c r="B25" s="33" t="s">
        <v>103</v>
      </c>
      <c r="C25" s="33" t="s">
        <v>103</v>
      </c>
      <c r="D25" s="33">
        <v>92.861999999999995</v>
      </c>
      <c r="E25" s="33">
        <v>93.078999999999994</v>
      </c>
      <c r="F25" s="33" t="s">
        <v>103</v>
      </c>
      <c r="G25" s="33" t="s">
        <v>103</v>
      </c>
      <c r="H25" s="33">
        <v>72.520499999999998</v>
      </c>
      <c r="I25" s="33">
        <v>72.922200000000004</v>
      </c>
    </row>
    <row r="26" spans="1:9" x14ac:dyDescent="0.2">
      <c r="A26" s="29" t="s">
        <v>68</v>
      </c>
      <c r="B26" s="33"/>
      <c r="C26" s="33"/>
      <c r="D26" s="33"/>
      <c r="E26" s="33"/>
      <c r="F26" s="33"/>
      <c r="G26" s="33"/>
      <c r="H26" s="33"/>
      <c r="I26" s="33"/>
    </row>
    <row r="27" spans="1:9" x14ac:dyDescent="0.2">
      <c r="A27" s="38" t="s">
        <v>69</v>
      </c>
      <c r="B27" s="33">
        <v>79.867099999999994</v>
      </c>
      <c r="C27" s="33">
        <v>88.696299999999994</v>
      </c>
      <c r="D27" s="33">
        <v>84.419600000000003</v>
      </c>
      <c r="E27" s="33">
        <v>90.798599999999993</v>
      </c>
      <c r="F27" s="33">
        <v>36.0107</v>
      </c>
      <c r="G27" s="33">
        <v>56.090200000000003</v>
      </c>
      <c r="H27" s="33">
        <v>55.595700000000001</v>
      </c>
      <c r="I27" s="33">
        <v>65.225099999999998</v>
      </c>
    </row>
    <row r="28" spans="1:9" x14ac:dyDescent="0.2">
      <c r="A28" s="38" t="s">
        <v>70</v>
      </c>
      <c r="B28" s="33">
        <v>81.187600000000003</v>
      </c>
      <c r="C28" s="33">
        <v>89.099699999999999</v>
      </c>
      <c r="D28" s="33">
        <v>86.273899999999998</v>
      </c>
      <c r="E28" s="33">
        <v>91.289000000000001</v>
      </c>
      <c r="F28" s="33">
        <v>46.960799999999999</v>
      </c>
      <c r="G28" s="33">
        <v>63.196300000000001</v>
      </c>
      <c r="H28" s="33">
        <v>59.674100000000003</v>
      </c>
      <c r="I28" s="33">
        <v>67.783799999999999</v>
      </c>
    </row>
    <row r="29" spans="1:9" x14ac:dyDescent="0.2">
      <c r="A29" s="38" t="s">
        <v>71</v>
      </c>
      <c r="B29" s="33">
        <v>84.422499999999999</v>
      </c>
      <c r="C29" s="33">
        <v>89.953299999999999</v>
      </c>
      <c r="D29" s="33">
        <v>89.850700000000003</v>
      </c>
      <c r="E29" s="33">
        <v>92.993099999999998</v>
      </c>
      <c r="F29" s="33">
        <v>57.582500000000003</v>
      </c>
      <c r="G29" s="33">
        <v>68.694999999999993</v>
      </c>
      <c r="H29" s="33">
        <v>64.620099999999994</v>
      </c>
      <c r="I29" s="33">
        <v>70.144599999999997</v>
      </c>
    </row>
    <row r="30" spans="1:9" x14ac:dyDescent="0.2">
      <c r="A30" s="40" t="s">
        <v>72</v>
      </c>
      <c r="B30" s="33">
        <v>97.277000000000001</v>
      </c>
      <c r="C30" s="33">
        <v>99.311199999999999</v>
      </c>
      <c r="D30" s="33">
        <v>95.959800000000001</v>
      </c>
      <c r="E30" s="33">
        <v>97.957099999999997</v>
      </c>
      <c r="F30" s="33">
        <v>82.831599999999995</v>
      </c>
      <c r="G30" s="33">
        <v>88.481999999999999</v>
      </c>
      <c r="H30" s="33">
        <v>80.036699999999996</v>
      </c>
      <c r="I30" s="33">
        <v>85.357600000000005</v>
      </c>
    </row>
    <row r="31" spans="1:9" x14ac:dyDescent="0.2">
      <c r="A31" s="29" t="s">
        <v>91</v>
      </c>
      <c r="B31" s="33"/>
      <c r="C31" s="33"/>
      <c r="D31" s="33"/>
      <c r="E31" s="33"/>
      <c r="F31" s="33"/>
      <c r="G31" s="33"/>
      <c r="H31" s="33"/>
      <c r="I31" s="33"/>
    </row>
    <row r="32" spans="1:9" x14ac:dyDescent="0.2">
      <c r="A32" s="38" t="s">
        <v>73</v>
      </c>
      <c r="B32" s="33">
        <v>78.417000000000002</v>
      </c>
      <c r="C32" s="33">
        <v>88.185400000000001</v>
      </c>
      <c r="D32" s="33">
        <v>85.551500000000004</v>
      </c>
      <c r="E32" s="33">
        <v>91.3262</v>
      </c>
      <c r="F32" s="33">
        <v>27.065999999999999</v>
      </c>
      <c r="G32" s="33">
        <v>51.815399999999997</v>
      </c>
      <c r="H32" s="33">
        <v>56.447600000000001</v>
      </c>
      <c r="I32" s="33">
        <v>66.340500000000006</v>
      </c>
    </row>
    <row r="33" spans="1:20" x14ac:dyDescent="0.2">
      <c r="A33" s="38" t="s">
        <v>74</v>
      </c>
      <c r="B33" s="33">
        <v>81.224500000000006</v>
      </c>
      <c r="C33" s="33">
        <v>90.671999999999997</v>
      </c>
      <c r="D33" s="33">
        <v>89.744299999999996</v>
      </c>
      <c r="E33" s="33">
        <v>94.286699999999996</v>
      </c>
      <c r="F33" s="33">
        <v>59.5473</v>
      </c>
      <c r="G33" s="33">
        <v>75.275300000000001</v>
      </c>
      <c r="H33" s="33">
        <v>62.157200000000003</v>
      </c>
      <c r="I33" s="33">
        <v>71.650999999999996</v>
      </c>
    </row>
    <row r="34" spans="1:20" x14ac:dyDescent="0.2">
      <c r="A34" s="38" t="s">
        <v>75</v>
      </c>
      <c r="B34" s="33">
        <v>91.805800000000005</v>
      </c>
      <c r="C34" s="33">
        <v>97.414699999999996</v>
      </c>
      <c r="D34" s="33">
        <v>92.475200000000001</v>
      </c>
      <c r="E34" s="33">
        <v>96.04</v>
      </c>
      <c r="F34" s="33">
        <v>68.375</v>
      </c>
      <c r="G34" s="33">
        <v>80.648799999999994</v>
      </c>
      <c r="H34" s="33">
        <v>71.644099999999995</v>
      </c>
      <c r="I34" s="33">
        <v>79.706199999999995</v>
      </c>
    </row>
    <row r="35" spans="1:20" x14ac:dyDescent="0.2">
      <c r="A35" s="38" t="s">
        <v>76</v>
      </c>
      <c r="B35" s="33">
        <v>96.343900000000005</v>
      </c>
      <c r="C35" s="33">
        <v>100</v>
      </c>
      <c r="D35" s="33">
        <v>96.573300000000003</v>
      </c>
      <c r="E35" s="33">
        <v>99.296599999999998</v>
      </c>
      <c r="F35" s="33">
        <v>75.168899999999994</v>
      </c>
      <c r="G35" s="33">
        <v>85.627899999999997</v>
      </c>
      <c r="H35" s="33">
        <v>77.226799999999997</v>
      </c>
      <c r="I35" s="33">
        <v>84.555199999999999</v>
      </c>
    </row>
    <row r="36" spans="1:20" x14ac:dyDescent="0.2">
      <c r="A36" s="40" t="s">
        <v>77</v>
      </c>
      <c r="B36" s="33">
        <v>98.644199999999998</v>
      </c>
      <c r="C36" s="33">
        <v>100</v>
      </c>
      <c r="D36" s="33">
        <v>98.162099999999995</v>
      </c>
      <c r="E36" s="33">
        <v>99.997900000000001</v>
      </c>
      <c r="F36" s="33">
        <v>92.188100000000006</v>
      </c>
      <c r="G36" s="33">
        <v>97.831500000000005</v>
      </c>
      <c r="H36" s="33">
        <v>86.309299999999993</v>
      </c>
      <c r="I36" s="33">
        <v>93.555199999999999</v>
      </c>
    </row>
    <row r="37" spans="1:20" x14ac:dyDescent="0.2">
      <c r="A37" s="29" t="s">
        <v>78</v>
      </c>
      <c r="B37" s="33"/>
      <c r="C37" s="33"/>
      <c r="D37" s="33"/>
      <c r="E37" s="33"/>
      <c r="F37" s="33"/>
      <c r="G37" s="33"/>
      <c r="H37" s="33"/>
      <c r="I37" s="33"/>
      <c r="T37" s="50"/>
    </row>
    <row r="38" spans="1:20" x14ac:dyDescent="0.2">
      <c r="A38" s="38" t="s">
        <v>110</v>
      </c>
      <c r="B38" s="33" t="s">
        <v>82</v>
      </c>
      <c r="C38" s="33" t="s">
        <v>82</v>
      </c>
      <c r="D38" s="33">
        <v>45.121299999999998</v>
      </c>
      <c r="E38" s="33">
        <v>65.931700000000006</v>
      </c>
      <c r="F38" s="33" t="s">
        <v>82</v>
      </c>
      <c r="G38" s="33" t="s">
        <v>82</v>
      </c>
      <c r="H38" s="33">
        <v>29.192599999999999</v>
      </c>
      <c r="I38" s="33">
        <v>40.9482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50"/>
    </row>
    <row r="39" spans="1:20" x14ac:dyDescent="0.2">
      <c r="A39" s="38" t="s">
        <v>83</v>
      </c>
      <c r="B39" s="33" t="s">
        <v>82</v>
      </c>
      <c r="C39" s="33" t="s">
        <v>82</v>
      </c>
      <c r="D39" s="33">
        <v>65.854900000000001</v>
      </c>
      <c r="E39" s="33">
        <v>77.239900000000006</v>
      </c>
      <c r="F39" s="33" t="s">
        <v>82</v>
      </c>
      <c r="G39" s="33" t="s">
        <v>82</v>
      </c>
      <c r="H39" s="33">
        <v>40.404699999999998</v>
      </c>
      <c r="I39" s="33">
        <v>47.972900000000003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50"/>
    </row>
    <row r="40" spans="1:20" x14ac:dyDescent="0.2">
      <c r="A40" s="38" t="s">
        <v>111</v>
      </c>
      <c r="B40" s="33" t="s">
        <v>82</v>
      </c>
      <c r="C40" s="33" t="s">
        <v>82</v>
      </c>
      <c r="D40" s="33">
        <v>74.258300000000006</v>
      </c>
      <c r="E40" s="33">
        <v>83.381699999999995</v>
      </c>
      <c r="F40" s="33" t="s">
        <v>82</v>
      </c>
      <c r="G40" s="33" t="s">
        <v>82</v>
      </c>
      <c r="H40" s="33">
        <v>45.0854</v>
      </c>
      <c r="I40" s="33">
        <v>52.704599999999999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0"/>
    </row>
    <row r="41" spans="1:20" x14ac:dyDescent="0.2">
      <c r="A41" s="38" t="s">
        <v>85</v>
      </c>
      <c r="B41" s="33" t="s">
        <v>82</v>
      </c>
      <c r="C41" s="33" t="s">
        <v>82</v>
      </c>
      <c r="D41" s="33">
        <v>97.255099999999999</v>
      </c>
      <c r="E41" s="33">
        <v>98.039000000000001</v>
      </c>
      <c r="F41" s="33" t="s">
        <v>82</v>
      </c>
      <c r="G41" s="33" t="s">
        <v>82</v>
      </c>
      <c r="H41" s="33">
        <v>91.744200000000006</v>
      </c>
      <c r="I41" s="33">
        <v>93.372399999999999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0"/>
    </row>
    <row r="42" spans="1:20" ht="96.75" customHeight="1" x14ac:dyDescent="0.2">
      <c r="A42" s="87" t="s">
        <v>112</v>
      </c>
      <c r="B42" s="87"/>
      <c r="C42" s="87"/>
      <c r="D42" s="87"/>
      <c r="E42" s="87"/>
      <c r="F42" s="87"/>
      <c r="G42" s="87"/>
      <c r="H42" s="87"/>
      <c r="I42" s="87"/>
      <c r="J42" s="68"/>
    </row>
    <row r="45" spans="1:20" x14ac:dyDescent="0.2">
      <c r="B45" s="33"/>
      <c r="C45" s="33"/>
      <c r="D45" s="33"/>
      <c r="E45" s="33"/>
      <c r="F45" s="33"/>
      <c r="G45" s="33"/>
      <c r="H45" s="33"/>
      <c r="I45" s="33"/>
    </row>
  </sheetData>
  <mergeCells count="10">
    <mergeCell ref="A42:I42"/>
    <mergeCell ref="A1:I1"/>
    <mergeCell ref="A2:A5"/>
    <mergeCell ref="B2:I2"/>
    <mergeCell ref="B3:E3"/>
    <mergeCell ref="F3:I3"/>
    <mergeCell ref="B4:C4"/>
    <mergeCell ref="D4:E4"/>
    <mergeCell ref="F4:G4"/>
    <mergeCell ref="H4:I4"/>
  </mergeCells>
  <printOptions horizontalCentered="1"/>
  <pageMargins left="0.74803149606299213" right="0.74803149606299213" top="0.98425196850393704" bottom="0.98425196850393704" header="0" footer="0"/>
  <pageSetup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6"/>
  <sheetViews>
    <sheetView zoomScale="200" zoomScaleNormal="200" workbookViewId="0">
      <selection sqref="A1:E1"/>
    </sheetView>
  </sheetViews>
  <sheetFormatPr baseColWidth="10" defaultRowHeight="12.75" x14ac:dyDescent="0.2"/>
  <cols>
    <col min="1" max="1" width="24.28515625" style="26" customWidth="1"/>
    <col min="2" max="5" width="14.28515625" style="26" customWidth="1"/>
    <col min="6" max="16384" width="11.42578125" style="26"/>
  </cols>
  <sheetData>
    <row r="1" spans="1:6" ht="30.75" customHeight="1" x14ac:dyDescent="0.2">
      <c r="A1" s="96" t="s">
        <v>113</v>
      </c>
      <c r="B1" s="96"/>
      <c r="C1" s="96"/>
      <c r="D1" s="96"/>
      <c r="E1" s="96"/>
    </row>
    <row r="2" spans="1:6" ht="15.75" customHeight="1" x14ac:dyDescent="0.2">
      <c r="A2" s="83" t="s">
        <v>48</v>
      </c>
      <c r="B2" s="97" t="s">
        <v>99</v>
      </c>
      <c r="C2" s="98"/>
      <c r="D2" s="98"/>
      <c r="E2" s="99"/>
    </row>
    <row r="3" spans="1:6" ht="23.25" customHeight="1" x14ac:dyDescent="0.2">
      <c r="A3" s="83"/>
      <c r="B3" s="100" t="s">
        <v>45</v>
      </c>
      <c r="C3" s="100"/>
      <c r="D3" s="100" t="s">
        <v>88</v>
      </c>
      <c r="E3" s="100"/>
    </row>
    <row r="4" spans="1:6" ht="16.5" customHeight="1" x14ac:dyDescent="0.2">
      <c r="A4" s="83"/>
      <c r="B4" s="27">
        <v>2000</v>
      </c>
      <c r="C4" s="27">
        <v>2010</v>
      </c>
      <c r="D4" s="27">
        <v>2000</v>
      </c>
      <c r="E4" s="27">
        <v>2010</v>
      </c>
    </row>
    <row r="5" spans="1:6" ht="3" hidden="1" customHeight="1" x14ac:dyDescent="0.2">
      <c r="A5" s="28"/>
      <c r="B5" s="28"/>
      <c r="C5" s="28"/>
      <c r="D5" s="28"/>
      <c r="E5" s="28"/>
    </row>
    <row r="6" spans="1:6" ht="12.75" hidden="1" customHeight="1" x14ac:dyDescent="0.2">
      <c r="A6" s="29" t="s">
        <v>49</v>
      </c>
      <c r="B6" s="30">
        <v>6138853</v>
      </c>
      <c r="C6" s="30">
        <v>6138853</v>
      </c>
      <c r="D6" s="30">
        <v>4621635</v>
      </c>
      <c r="E6" s="30">
        <v>4621635</v>
      </c>
    </row>
    <row r="7" spans="1:6" x14ac:dyDescent="0.2">
      <c r="A7" s="31" t="s">
        <v>49</v>
      </c>
      <c r="B7" s="69">
        <v>3813638</v>
      </c>
      <c r="C7" s="69">
        <v>4126957</v>
      </c>
      <c r="D7" s="69">
        <v>2158210</v>
      </c>
      <c r="E7" s="69">
        <v>2771762</v>
      </c>
    </row>
    <row r="8" spans="1:6" x14ac:dyDescent="0.2">
      <c r="A8" s="36" t="s">
        <v>50</v>
      </c>
      <c r="B8" s="46"/>
      <c r="C8" s="69"/>
      <c r="D8" s="69"/>
      <c r="E8" s="69"/>
      <c r="F8" s="70"/>
    </row>
    <row r="9" spans="1:6" x14ac:dyDescent="0.2">
      <c r="A9" s="38" t="s">
        <v>51</v>
      </c>
      <c r="B9" s="69">
        <v>1897723</v>
      </c>
      <c r="C9" s="69">
        <v>2039426</v>
      </c>
      <c r="D9" s="69">
        <v>1028275</v>
      </c>
      <c r="E9" s="69">
        <v>1339325</v>
      </c>
    </row>
    <row r="10" spans="1:6" x14ac:dyDescent="0.2">
      <c r="A10" s="40" t="s">
        <v>52</v>
      </c>
      <c r="B10" s="69">
        <v>1915915</v>
      </c>
      <c r="C10" s="69">
        <v>2087531</v>
      </c>
      <c r="D10" s="69">
        <v>1129935</v>
      </c>
      <c r="E10" s="69">
        <v>1432437</v>
      </c>
    </row>
    <row r="11" spans="1:6" x14ac:dyDescent="0.2">
      <c r="A11" s="29" t="s">
        <v>53</v>
      </c>
      <c r="B11" s="69"/>
      <c r="C11" s="69"/>
      <c r="D11" s="69"/>
      <c r="E11" s="69"/>
    </row>
    <row r="12" spans="1:6" x14ac:dyDescent="0.2">
      <c r="A12" s="38" t="s">
        <v>54</v>
      </c>
      <c r="B12" s="69">
        <v>887947</v>
      </c>
      <c r="C12" s="69">
        <v>988646</v>
      </c>
      <c r="D12" s="69">
        <v>263073</v>
      </c>
      <c r="E12" s="69">
        <v>508535</v>
      </c>
    </row>
    <row r="13" spans="1:6" x14ac:dyDescent="0.2">
      <c r="A13" s="38" t="s">
        <v>55</v>
      </c>
      <c r="B13" s="69">
        <v>540986</v>
      </c>
      <c r="C13" s="69">
        <v>613921</v>
      </c>
      <c r="D13" s="69">
        <v>284265</v>
      </c>
      <c r="E13" s="69">
        <v>400693</v>
      </c>
    </row>
    <row r="14" spans="1:6" x14ac:dyDescent="0.2">
      <c r="A14" s="40" t="s">
        <v>56</v>
      </c>
      <c r="B14" s="69">
        <v>2384705</v>
      </c>
      <c r="C14" s="69">
        <v>2524390</v>
      </c>
      <c r="D14" s="69">
        <v>1610872</v>
      </c>
      <c r="E14" s="69">
        <v>1862534</v>
      </c>
    </row>
    <row r="15" spans="1:6" x14ac:dyDescent="0.2">
      <c r="A15" s="29" t="s">
        <v>114</v>
      </c>
      <c r="B15" s="69"/>
      <c r="C15" s="69"/>
      <c r="D15" s="69"/>
      <c r="E15" s="69"/>
    </row>
    <row r="16" spans="1:6" x14ac:dyDescent="0.2">
      <c r="A16" s="38" t="s">
        <v>58</v>
      </c>
      <c r="B16" s="69">
        <v>151142</v>
      </c>
      <c r="C16" s="69">
        <v>190295</v>
      </c>
      <c r="D16" s="69">
        <v>47249</v>
      </c>
      <c r="E16" s="69">
        <v>90696</v>
      </c>
    </row>
    <row r="17" spans="1:5" x14ac:dyDescent="0.2">
      <c r="A17" s="40" t="s">
        <v>59</v>
      </c>
      <c r="B17" s="69">
        <v>3654097</v>
      </c>
      <c r="C17" s="69">
        <v>3923047</v>
      </c>
      <c r="D17" s="69">
        <v>2106598</v>
      </c>
      <c r="E17" s="69">
        <v>2671361</v>
      </c>
    </row>
    <row r="18" spans="1:5" x14ac:dyDescent="0.2">
      <c r="A18" s="29" t="s">
        <v>115</v>
      </c>
      <c r="B18" s="69"/>
      <c r="C18" s="69"/>
      <c r="D18" s="69"/>
      <c r="E18" s="69"/>
    </row>
    <row r="19" spans="1:5" x14ac:dyDescent="0.2">
      <c r="A19" s="38" t="s">
        <v>61</v>
      </c>
      <c r="B19" s="69">
        <v>346066</v>
      </c>
      <c r="C19" s="69">
        <v>278557</v>
      </c>
      <c r="D19" s="69">
        <v>117394</v>
      </c>
      <c r="E19" s="69">
        <v>136600</v>
      </c>
    </row>
    <row r="20" spans="1:5" x14ac:dyDescent="0.2">
      <c r="A20" s="38" t="s">
        <v>107</v>
      </c>
      <c r="B20" s="69">
        <v>1912843</v>
      </c>
      <c r="C20" s="69">
        <v>1642248</v>
      </c>
      <c r="D20" s="69">
        <v>919490</v>
      </c>
      <c r="E20" s="69">
        <v>939699</v>
      </c>
    </row>
    <row r="21" spans="1:5" x14ac:dyDescent="0.2">
      <c r="A21" s="38" t="s">
        <v>108</v>
      </c>
      <c r="B21" s="69">
        <v>718537</v>
      </c>
      <c r="C21" s="69">
        <v>1130818</v>
      </c>
      <c r="D21" s="69">
        <v>452688</v>
      </c>
      <c r="E21" s="69">
        <v>752187</v>
      </c>
    </row>
    <row r="22" spans="1:5" x14ac:dyDescent="0.2">
      <c r="A22" s="38" t="s">
        <v>109</v>
      </c>
      <c r="B22" s="69">
        <v>429650</v>
      </c>
      <c r="C22" s="69">
        <v>571001</v>
      </c>
      <c r="D22" s="69">
        <v>328681</v>
      </c>
      <c r="E22" s="69">
        <v>474540</v>
      </c>
    </row>
    <row r="23" spans="1:5" x14ac:dyDescent="0.2">
      <c r="A23" s="40" t="s">
        <v>90</v>
      </c>
      <c r="B23" s="69">
        <v>370608</v>
      </c>
      <c r="C23" s="69">
        <v>495206</v>
      </c>
      <c r="D23" s="69">
        <v>317490</v>
      </c>
      <c r="E23" s="69">
        <v>462259</v>
      </c>
    </row>
    <row r="24" spans="1:5" x14ac:dyDescent="0.2">
      <c r="A24" s="29" t="s">
        <v>65</v>
      </c>
      <c r="B24" s="69"/>
      <c r="C24" s="69"/>
      <c r="D24" s="69"/>
      <c r="E24" s="69"/>
    </row>
    <row r="25" spans="1:5" x14ac:dyDescent="0.2">
      <c r="A25" s="38" t="s">
        <v>66</v>
      </c>
      <c r="B25" s="69">
        <v>643115</v>
      </c>
      <c r="C25" s="69">
        <v>437695</v>
      </c>
      <c r="D25" s="69">
        <v>225896</v>
      </c>
      <c r="E25" s="69">
        <v>222266</v>
      </c>
    </row>
    <row r="26" spans="1:5" x14ac:dyDescent="0.2">
      <c r="A26" s="40" t="s">
        <v>67</v>
      </c>
      <c r="B26" s="69">
        <v>3170523</v>
      </c>
      <c r="C26" s="69">
        <v>3689262</v>
      </c>
      <c r="D26" s="69">
        <v>1932314</v>
      </c>
      <c r="E26" s="69">
        <v>2549496</v>
      </c>
    </row>
    <row r="27" spans="1:5" x14ac:dyDescent="0.2">
      <c r="A27" s="29" t="s">
        <v>116</v>
      </c>
      <c r="B27" s="69"/>
      <c r="C27" s="69"/>
      <c r="D27" s="69"/>
      <c r="E27" s="69"/>
    </row>
    <row r="28" spans="1:5" x14ac:dyDescent="0.2">
      <c r="A28" s="38" t="s">
        <v>69</v>
      </c>
      <c r="B28" s="69">
        <v>1191847</v>
      </c>
      <c r="C28" s="69">
        <v>1095514</v>
      </c>
      <c r="D28" s="69">
        <v>235736</v>
      </c>
      <c r="E28" s="69">
        <v>409501</v>
      </c>
    </row>
    <row r="29" spans="1:5" x14ac:dyDescent="0.2">
      <c r="A29" s="38" t="s">
        <v>70</v>
      </c>
      <c r="B29" s="69">
        <v>1594700</v>
      </c>
      <c r="C29" s="69">
        <v>1595778</v>
      </c>
      <c r="D29" s="69">
        <v>420957</v>
      </c>
      <c r="E29" s="69">
        <v>668002</v>
      </c>
    </row>
    <row r="30" spans="1:5" x14ac:dyDescent="0.2">
      <c r="A30" s="38" t="s">
        <v>71</v>
      </c>
      <c r="B30" s="69">
        <v>2757260</v>
      </c>
      <c r="C30" s="69">
        <v>3103167</v>
      </c>
      <c r="D30" s="69">
        <v>991049</v>
      </c>
      <c r="E30" s="69">
        <v>1612355</v>
      </c>
    </row>
    <row r="31" spans="1:5" x14ac:dyDescent="0.2">
      <c r="A31" s="40" t="s">
        <v>72</v>
      </c>
      <c r="B31" s="69">
        <v>2028828</v>
      </c>
      <c r="C31" s="69">
        <v>2328484</v>
      </c>
      <c r="D31" s="69">
        <v>1576639</v>
      </c>
      <c r="E31" s="69">
        <v>2090375</v>
      </c>
    </row>
    <row r="32" spans="1:5" x14ac:dyDescent="0.2">
      <c r="A32" s="29" t="s">
        <v>117</v>
      </c>
      <c r="B32" s="69"/>
      <c r="C32" s="69"/>
      <c r="D32" s="69"/>
      <c r="E32" s="69"/>
    </row>
    <row r="33" spans="1:8" x14ac:dyDescent="0.2">
      <c r="A33" s="38" t="s">
        <v>73</v>
      </c>
      <c r="B33" s="69">
        <v>934062</v>
      </c>
      <c r="C33" s="69">
        <v>1195773</v>
      </c>
      <c r="D33" s="69">
        <v>157160</v>
      </c>
      <c r="E33" s="69">
        <v>443335</v>
      </c>
    </row>
    <row r="34" spans="1:8" x14ac:dyDescent="0.2">
      <c r="A34" s="38" t="s">
        <v>74</v>
      </c>
      <c r="B34" s="69">
        <v>1047623</v>
      </c>
      <c r="C34" s="69">
        <v>1245723</v>
      </c>
      <c r="D34" s="69">
        <v>478835</v>
      </c>
      <c r="E34" s="69">
        <v>708513</v>
      </c>
    </row>
    <row r="35" spans="1:8" x14ac:dyDescent="0.2">
      <c r="A35" s="38" t="s">
        <v>75</v>
      </c>
      <c r="B35" s="69">
        <v>1084842</v>
      </c>
      <c r="C35" s="69">
        <v>1156642</v>
      </c>
      <c r="D35" s="69">
        <v>520690</v>
      </c>
      <c r="E35" s="69">
        <v>902591</v>
      </c>
    </row>
    <row r="36" spans="1:8" x14ac:dyDescent="0.2">
      <c r="A36" s="38" t="s">
        <v>76</v>
      </c>
      <c r="B36" s="69">
        <v>840579</v>
      </c>
      <c r="C36" s="69">
        <v>1043266</v>
      </c>
      <c r="D36" s="69">
        <v>614683</v>
      </c>
      <c r="E36" s="69">
        <v>916826</v>
      </c>
    </row>
    <row r="37" spans="1:8" x14ac:dyDescent="0.2">
      <c r="A37" s="40" t="s">
        <v>77</v>
      </c>
      <c r="B37" s="69">
        <v>878982</v>
      </c>
      <c r="C37" s="69">
        <v>790247</v>
      </c>
      <c r="D37" s="69">
        <v>796320</v>
      </c>
      <c r="E37" s="69">
        <v>731465</v>
      </c>
    </row>
    <row r="38" spans="1:8" x14ac:dyDescent="0.2">
      <c r="A38" s="29" t="s">
        <v>118</v>
      </c>
      <c r="B38" s="69"/>
      <c r="C38" s="69"/>
      <c r="D38" s="46"/>
      <c r="E38" s="69"/>
      <c r="F38" s="71"/>
      <c r="G38" s="44"/>
      <c r="H38" s="45"/>
    </row>
    <row r="39" spans="1:8" x14ac:dyDescent="0.2">
      <c r="A39" s="38" t="s">
        <v>110</v>
      </c>
      <c r="B39" s="44" t="s">
        <v>82</v>
      </c>
      <c r="C39" s="69">
        <v>35623</v>
      </c>
      <c r="D39" s="44" t="s">
        <v>82</v>
      </c>
      <c r="E39" s="69">
        <v>69875</v>
      </c>
      <c r="F39" s="33"/>
      <c r="G39" s="53"/>
    </row>
    <row r="40" spans="1:8" x14ac:dyDescent="0.2">
      <c r="A40" s="38" t="s">
        <v>83</v>
      </c>
      <c r="B40" s="44" t="s">
        <v>82</v>
      </c>
      <c r="C40" s="69">
        <v>154224</v>
      </c>
      <c r="D40" s="44" t="s">
        <v>82</v>
      </c>
      <c r="E40" s="69">
        <v>244562</v>
      </c>
      <c r="F40" s="33"/>
      <c r="G40" s="53"/>
    </row>
    <row r="41" spans="1:8" x14ac:dyDescent="0.2">
      <c r="A41" s="38" t="s">
        <v>111</v>
      </c>
      <c r="B41" s="44" t="s">
        <v>82</v>
      </c>
      <c r="C41" s="69">
        <v>227510</v>
      </c>
      <c r="D41" s="44" t="s">
        <v>82</v>
      </c>
      <c r="E41" s="69">
        <v>251734</v>
      </c>
      <c r="F41" s="33"/>
      <c r="G41" s="53"/>
    </row>
    <row r="42" spans="1:8" x14ac:dyDescent="0.2">
      <c r="A42" s="38" t="s">
        <v>85</v>
      </c>
      <c r="B42" s="44" t="s">
        <v>82</v>
      </c>
      <c r="C42" s="69">
        <v>3818604</v>
      </c>
      <c r="D42" s="44" t="s">
        <v>82</v>
      </c>
      <c r="E42" s="69">
        <v>2535095</v>
      </c>
      <c r="F42" s="33"/>
      <c r="G42" s="53"/>
    </row>
    <row r="43" spans="1:8" ht="77.25" customHeight="1" x14ac:dyDescent="0.2">
      <c r="A43" s="87" t="s">
        <v>119</v>
      </c>
      <c r="B43" s="87"/>
      <c r="C43" s="87"/>
      <c r="D43" s="87"/>
      <c r="E43" s="88"/>
    </row>
    <row r="46" spans="1:8" x14ac:dyDescent="0.2">
      <c r="B46" s="33"/>
      <c r="C46" s="33"/>
      <c r="D46" s="33"/>
      <c r="E46" s="33"/>
    </row>
  </sheetData>
  <mergeCells count="6">
    <mergeCell ref="A43:E43"/>
    <mergeCell ref="A1:E1"/>
    <mergeCell ref="A2:A4"/>
    <mergeCell ref="B2:E2"/>
    <mergeCell ref="B3:C3"/>
    <mergeCell ref="D3:E3"/>
  </mergeCells>
  <printOptions horizontalCentered="1"/>
  <pageMargins left="0.59055118110236227" right="0.59055118110236227" top="0.98425196850393704" bottom="0.98425196850393704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/>
  <dimension ref="A1:I38"/>
  <sheetViews>
    <sheetView zoomScale="115" zoomScaleNormal="115" workbookViewId="0">
      <selection activeCell="E22" sqref="D1:E1048576"/>
    </sheetView>
  </sheetViews>
  <sheetFormatPr baseColWidth="10" defaultRowHeight="15" x14ac:dyDescent="0.25"/>
  <cols>
    <col min="1" max="1" width="14.28515625" customWidth="1"/>
    <col min="2" max="9" width="5.5703125" customWidth="1"/>
  </cols>
  <sheetData>
    <row r="1" spans="1:9" ht="36.75" customHeight="1" x14ac:dyDescent="0.25">
      <c r="A1" s="75" t="s">
        <v>38</v>
      </c>
      <c r="B1" s="75"/>
      <c r="C1" s="75"/>
      <c r="D1" s="75"/>
      <c r="E1" s="75"/>
      <c r="F1" s="75"/>
      <c r="G1" s="75"/>
      <c r="H1" s="75"/>
      <c r="I1" s="75"/>
    </row>
    <row r="2" spans="1:9" ht="18.75" customHeight="1" x14ac:dyDescent="0.25">
      <c r="A2" s="104" t="s">
        <v>0</v>
      </c>
      <c r="B2" s="105">
        <v>2000</v>
      </c>
      <c r="C2" s="105"/>
      <c r="D2" s="105"/>
      <c r="E2" s="106"/>
      <c r="F2" s="105">
        <v>2010</v>
      </c>
      <c r="G2" s="105"/>
      <c r="H2" s="105"/>
      <c r="I2" s="105"/>
    </row>
    <row r="3" spans="1:9" ht="17.25" customHeight="1" x14ac:dyDescent="0.25">
      <c r="A3" s="104"/>
      <c r="B3" s="101" t="s">
        <v>1</v>
      </c>
      <c r="C3" s="101"/>
      <c r="D3" s="102" t="s">
        <v>2</v>
      </c>
      <c r="E3" s="103"/>
      <c r="F3" s="101" t="s">
        <v>1</v>
      </c>
      <c r="G3" s="101"/>
      <c r="H3" s="101" t="s">
        <v>2</v>
      </c>
      <c r="I3" s="101"/>
    </row>
    <row r="4" spans="1:9" ht="12.75" customHeight="1" x14ac:dyDescent="0.25">
      <c r="A4" s="105"/>
      <c r="B4" s="5" t="s">
        <v>35</v>
      </c>
      <c r="C4" s="5" t="s">
        <v>36</v>
      </c>
      <c r="D4" s="5" t="s">
        <v>35</v>
      </c>
      <c r="E4" s="5" t="s">
        <v>36</v>
      </c>
      <c r="F4" s="5" t="s">
        <v>35</v>
      </c>
      <c r="G4" s="5" t="s">
        <v>36</v>
      </c>
      <c r="H4" s="5" t="s">
        <v>35</v>
      </c>
      <c r="I4" s="5" t="s">
        <v>36</v>
      </c>
    </row>
    <row r="5" spans="1:9" x14ac:dyDescent="0.25">
      <c r="A5" s="1" t="s">
        <v>3</v>
      </c>
      <c r="B5" s="3">
        <v>86.204882796658282</v>
      </c>
      <c r="C5" s="3">
        <v>86.204882796658282</v>
      </c>
      <c r="D5" s="3">
        <v>63.031569435816351</v>
      </c>
      <c r="E5" s="3">
        <v>63.031569435816351</v>
      </c>
      <c r="F5" s="3">
        <v>91.346599999999995</v>
      </c>
      <c r="G5" s="3">
        <v>92.654200000000003</v>
      </c>
      <c r="H5" s="3">
        <v>66.126000000000005</v>
      </c>
      <c r="I5" s="3">
        <v>69.648899999999998</v>
      </c>
    </row>
    <row r="6" spans="1:9" x14ac:dyDescent="0.25">
      <c r="A6" s="1" t="s">
        <v>4</v>
      </c>
      <c r="B6" s="3">
        <v>88.994642084595171</v>
      </c>
      <c r="C6" s="3">
        <v>88.994642084595171</v>
      </c>
      <c r="D6" s="3">
        <v>69.923624275392186</v>
      </c>
      <c r="E6" s="3">
        <v>69.923624275392186</v>
      </c>
      <c r="F6" s="3">
        <v>93.899000000000001</v>
      </c>
      <c r="G6" s="3">
        <v>95.400700000000001</v>
      </c>
      <c r="H6" s="3">
        <v>73.953400000000002</v>
      </c>
      <c r="I6" s="3">
        <v>77.094899999999996</v>
      </c>
    </row>
    <row r="7" spans="1:9" x14ac:dyDescent="0.25">
      <c r="A7" s="1" t="s">
        <v>5</v>
      </c>
      <c r="B7" s="3">
        <v>91.539194959167602</v>
      </c>
      <c r="C7" s="3">
        <v>91.539194959167602</v>
      </c>
      <c r="D7" s="3">
        <v>76.185643731817876</v>
      </c>
      <c r="E7" s="3">
        <v>76.185643731817876</v>
      </c>
      <c r="F7" s="3">
        <v>93.883700000000005</v>
      </c>
      <c r="G7" s="3">
        <v>96.482900000000001</v>
      </c>
      <c r="H7" s="3">
        <v>74.104399999999998</v>
      </c>
      <c r="I7" s="3">
        <v>80.694199999999995</v>
      </c>
    </row>
    <row r="8" spans="1:9" x14ac:dyDescent="0.25">
      <c r="A8" s="1" t="s">
        <v>6</v>
      </c>
      <c r="B8" s="3">
        <v>87.804824465046792</v>
      </c>
      <c r="C8" s="3">
        <v>87.804824465046792</v>
      </c>
      <c r="D8" s="3">
        <v>77.224008574490881</v>
      </c>
      <c r="E8" s="3">
        <v>77.224008574490881</v>
      </c>
      <c r="F8" s="3">
        <v>91.435699999999997</v>
      </c>
      <c r="G8" s="3">
        <v>93.313199999999995</v>
      </c>
      <c r="H8" s="3">
        <v>76.618499999999997</v>
      </c>
      <c r="I8" s="3">
        <v>80.176500000000004</v>
      </c>
    </row>
    <row r="9" spans="1:9" x14ac:dyDescent="0.25">
      <c r="A9" s="1" t="s">
        <v>7</v>
      </c>
      <c r="B9" s="3">
        <v>89.65902396854176</v>
      </c>
      <c r="C9" s="3">
        <v>89.65902396854176</v>
      </c>
      <c r="D9" s="3">
        <v>64.444575820277862</v>
      </c>
      <c r="E9" s="3">
        <v>64.444575820277862</v>
      </c>
      <c r="F9" s="3">
        <v>92.266199999999998</v>
      </c>
      <c r="G9" s="3">
        <v>93.271199999999993</v>
      </c>
      <c r="H9" s="3">
        <v>67.170299999999997</v>
      </c>
      <c r="I9" s="3">
        <v>68.969099999999997</v>
      </c>
    </row>
    <row r="10" spans="1:9" x14ac:dyDescent="0.25">
      <c r="A10" s="1" t="s">
        <v>8</v>
      </c>
      <c r="B10" s="3">
        <v>88.334284941551218</v>
      </c>
      <c r="C10" s="3">
        <v>88.334284941551218</v>
      </c>
      <c r="D10" s="3">
        <v>68.571111604171293</v>
      </c>
      <c r="E10" s="3">
        <v>68.571111604171293</v>
      </c>
      <c r="F10" s="3">
        <v>90.233000000000004</v>
      </c>
      <c r="G10" s="3">
        <v>92.065899999999999</v>
      </c>
      <c r="H10" s="3">
        <v>75.244500000000002</v>
      </c>
      <c r="I10" s="3">
        <v>78.314599999999999</v>
      </c>
    </row>
    <row r="11" spans="1:9" x14ac:dyDescent="0.25">
      <c r="A11" s="1" t="s">
        <v>9</v>
      </c>
      <c r="B11" s="3">
        <v>81.106992834198167</v>
      </c>
      <c r="C11" s="3">
        <v>81.106992834198167</v>
      </c>
      <c r="D11" s="3">
        <v>72.762763124600866</v>
      </c>
      <c r="E11" s="3">
        <v>72.762763124600866</v>
      </c>
      <c r="F11" s="3">
        <v>87.886799999999994</v>
      </c>
      <c r="G11" s="3">
        <v>88.968000000000004</v>
      </c>
      <c r="H11" s="3">
        <v>69.771900000000002</v>
      </c>
      <c r="I11" s="3">
        <v>72.325100000000006</v>
      </c>
    </row>
    <row r="12" spans="1:9" x14ac:dyDescent="0.25">
      <c r="A12" s="1" t="s">
        <v>10</v>
      </c>
      <c r="B12" s="3">
        <v>85.562933806075534</v>
      </c>
      <c r="C12" s="3">
        <v>85.562933806075534</v>
      </c>
      <c r="D12" s="3">
        <v>67.848815140176782</v>
      </c>
      <c r="E12" s="3">
        <v>67.848815140176782</v>
      </c>
      <c r="F12" s="3">
        <v>92.1982</v>
      </c>
      <c r="G12" s="3">
        <v>92.988799999999998</v>
      </c>
      <c r="H12" s="3">
        <v>74.2804</v>
      </c>
      <c r="I12" s="3">
        <v>75.386899999999997</v>
      </c>
    </row>
    <row r="13" spans="1:9" x14ac:dyDescent="0.25">
      <c r="A13" s="1" t="s">
        <v>11</v>
      </c>
      <c r="B13" s="3">
        <v>94.736704752505318</v>
      </c>
      <c r="C13" s="3">
        <v>94.736704752505318</v>
      </c>
      <c r="D13" s="3">
        <v>79.392286716010901</v>
      </c>
      <c r="E13" s="3">
        <v>79.392286716010901</v>
      </c>
      <c r="F13" s="3">
        <v>95.347899999999996</v>
      </c>
      <c r="G13" s="3">
        <v>95.515699999999995</v>
      </c>
      <c r="H13" s="3">
        <v>80.270300000000006</v>
      </c>
      <c r="I13" s="3">
        <v>80.715500000000006</v>
      </c>
    </row>
    <row r="14" spans="1:9" x14ac:dyDescent="0.25">
      <c r="A14" s="1" t="s">
        <v>12</v>
      </c>
      <c r="B14" s="3">
        <v>84.85092168749226</v>
      </c>
      <c r="C14" s="3">
        <v>84.85092168749226</v>
      </c>
      <c r="D14" s="3">
        <v>62.147031682559216</v>
      </c>
      <c r="E14" s="3">
        <v>62.147031682559216</v>
      </c>
      <c r="F14" s="3">
        <v>91.170199999999994</v>
      </c>
      <c r="G14" s="3">
        <v>92.2256</v>
      </c>
      <c r="H14" s="3">
        <v>64.413799999999995</v>
      </c>
      <c r="I14" s="3">
        <v>67.523899999999998</v>
      </c>
    </row>
    <row r="15" spans="1:9" x14ac:dyDescent="0.25">
      <c r="A15" s="1" t="s">
        <v>13</v>
      </c>
      <c r="B15" s="3">
        <v>79.093301841161363</v>
      </c>
      <c r="C15" s="3">
        <v>79.093301841161363</v>
      </c>
      <c r="D15" s="3">
        <v>59.117983452906145</v>
      </c>
      <c r="E15" s="3">
        <v>59.117983452906145</v>
      </c>
      <c r="F15" s="3">
        <v>89.996600000000001</v>
      </c>
      <c r="G15" s="3">
        <v>91.2941</v>
      </c>
      <c r="H15" s="3">
        <v>60.267400000000002</v>
      </c>
      <c r="I15" s="3">
        <v>62.880299999999998</v>
      </c>
    </row>
    <row r="16" spans="1:9" x14ac:dyDescent="0.25">
      <c r="A16" s="1" t="s">
        <v>14</v>
      </c>
      <c r="B16" s="3">
        <v>86.607763417902646</v>
      </c>
      <c r="C16" s="3">
        <v>86.607763417902646</v>
      </c>
      <c r="D16" s="3">
        <v>74.285748903482201</v>
      </c>
      <c r="E16" s="3">
        <v>74.285748903482201</v>
      </c>
      <c r="F16" s="3">
        <v>90.828299999999999</v>
      </c>
      <c r="G16" s="3">
        <v>91.807699999999997</v>
      </c>
      <c r="H16" s="3">
        <v>70.363100000000003</v>
      </c>
      <c r="I16" s="3">
        <v>72.400300000000001</v>
      </c>
    </row>
    <row r="17" spans="1:9" x14ac:dyDescent="0.25">
      <c r="A17" s="1" t="s">
        <v>15</v>
      </c>
      <c r="B17" s="3">
        <v>89.85295989815404</v>
      </c>
      <c r="C17" s="3">
        <v>89.85295989815404</v>
      </c>
      <c r="D17" s="3">
        <v>62.094240837696333</v>
      </c>
      <c r="E17" s="3">
        <v>62.094240837696333</v>
      </c>
      <c r="F17" s="3">
        <v>94.533299999999997</v>
      </c>
      <c r="G17" s="3">
        <v>95.390500000000003</v>
      </c>
      <c r="H17" s="3">
        <v>66.443200000000004</v>
      </c>
      <c r="I17" s="3">
        <v>68.805300000000003</v>
      </c>
    </row>
    <row r="18" spans="1:9" x14ac:dyDescent="0.25">
      <c r="A18" s="1" t="s">
        <v>16</v>
      </c>
      <c r="B18" s="3">
        <v>83.7382549672473</v>
      </c>
      <c r="C18" s="3">
        <v>83.7382549672473</v>
      </c>
      <c r="D18" s="3">
        <v>63.900245886317123</v>
      </c>
      <c r="E18" s="3">
        <v>63.900245886317123</v>
      </c>
      <c r="F18" s="3">
        <v>88.956900000000005</v>
      </c>
      <c r="G18" s="3">
        <v>89.657499999999999</v>
      </c>
      <c r="H18" s="3">
        <v>66.555499999999995</v>
      </c>
      <c r="I18" s="3">
        <v>67.997200000000007</v>
      </c>
    </row>
    <row r="19" spans="1:9" x14ac:dyDescent="0.25">
      <c r="A19" s="1" t="s">
        <v>17</v>
      </c>
      <c r="B19" s="3">
        <v>90.333725993394893</v>
      </c>
      <c r="C19" s="3">
        <v>90.333725993394893</v>
      </c>
      <c r="D19" s="3">
        <v>69.05952861896769</v>
      </c>
      <c r="E19" s="3">
        <v>69.05952861896769</v>
      </c>
      <c r="F19" s="3">
        <v>93.822100000000006</v>
      </c>
      <c r="G19" s="3">
        <v>94.319800000000001</v>
      </c>
      <c r="H19" s="3">
        <v>71.707499999999996</v>
      </c>
      <c r="I19" s="3">
        <v>72.702500000000001</v>
      </c>
    </row>
    <row r="20" spans="1:9" x14ac:dyDescent="0.25">
      <c r="A20" s="1" t="s">
        <v>18</v>
      </c>
      <c r="B20" s="3">
        <v>79.389697490595012</v>
      </c>
      <c r="C20" s="3">
        <v>79.389697490595012</v>
      </c>
      <c r="D20" s="3">
        <v>62.815960464903455</v>
      </c>
      <c r="E20" s="3">
        <v>62.815960464903455</v>
      </c>
      <c r="F20" s="3">
        <v>86.073800000000006</v>
      </c>
      <c r="G20" s="3">
        <v>87.245400000000004</v>
      </c>
      <c r="H20" s="3">
        <v>63.3309</v>
      </c>
      <c r="I20" s="3">
        <v>65.482100000000003</v>
      </c>
    </row>
    <row r="21" spans="1:9" x14ac:dyDescent="0.25">
      <c r="A21" s="1" t="s">
        <v>19</v>
      </c>
      <c r="B21" s="3">
        <v>88.015075640662232</v>
      </c>
      <c r="C21" s="3">
        <v>88.015075640662232</v>
      </c>
      <c r="D21" s="3">
        <v>67.5622332859175</v>
      </c>
      <c r="E21" s="3">
        <v>67.5622332859175</v>
      </c>
      <c r="F21" s="3">
        <v>91.155000000000001</v>
      </c>
      <c r="G21" s="3">
        <v>92.506399999999999</v>
      </c>
      <c r="H21" s="3">
        <v>69.355400000000003</v>
      </c>
      <c r="I21" s="3">
        <v>72.060900000000004</v>
      </c>
    </row>
    <row r="22" spans="1:9" x14ac:dyDescent="0.25">
      <c r="A22" s="1" t="s">
        <v>20</v>
      </c>
      <c r="B22" s="3">
        <v>89.402804563135362</v>
      </c>
      <c r="C22" s="3">
        <v>89.402804563135362</v>
      </c>
      <c r="D22" s="3">
        <v>66.269165247018734</v>
      </c>
      <c r="E22" s="3">
        <v>66.269165247018734</v>
      </c>
      <c r="F22" s="3">
        <v>92.953999999999994</v>
      </c>
      <c r="G22" s="3">
        <v>94.297399999999996</v>
      </c>
      <c r="H22" s="3">
        <v>72.026499999999999</v>
      </c>
      <c r="I22" s="3">
        <v>75.528000000000006</v>
      </c>
    </row>
    <row r="23" spans="1:9" x14ac:dyDescent="0.25">
      <c r="A23" s="1" t="s">
        <v>21</v>
      </c>
      <c r="B23" s="3">
        <v>91.708383057204415</v>
      </c>
      <c r="C23" s="3">
        <v>91.708383057204415</v>
      </c>
      <c r="D23" s="3">
        <v>63.203872274757479</v>
      </c>
      <c r="E23" s="3">
        <v>63.203872274757479</v>
      </c>
      <c r="F23" s="3">
        <v>93.640799999999999</v>
      </c>
      <c r="G23" s="3">
        <v>94.125399999999999</v>
      </c>
      <c r="H23" s="3">
        <v>66.765299999999996</v>
      </c>
      <c r="I23" s="3">
        <v>67.764399999999995</v>
      </c>
    </row>
    <row r="24" spans="1:9" x14ac:dyDescent="0.25">
      <c r="A24" s="1" t="s">
        <v>22</v>
      </c>
      <c r="B24" s="3">
        <v>85.80336496292162</v>
      </c>
      <c r="C24" s="3">
        <v>85.80336496292162</v>
      </c>
      <c r="D24" s="3">
        <v>67.823219591248758</v>
      </c>
      <c r="E24" s="3">
        <v>67.823219591248758</v>
      </c>
      <c r="F24" s="3">
        <v>91.247200000000007</v>
      </c>
      <c r="G24" s="3">
        <v>91.883600000000001</v>
      </c>
      <c r="H24" s="3">
        <v>69.0685</v>
      </c>
      <c r="I24" s="3">
        <v>70.677199999999999</v>
      </c>
    </row>
    <row r="25" spans="1:9" x14ac:dyDescent="0.25">
      <c r="A25" s="1" t="s">
        <v>23</v>
      </c>
      <c r="B25" s="3">
        <v>82.487721653355877</v>
      </c>
      <c r="C25" s="3">
        <v>82.487721653355877</v>
      </c>
      <c r="D25" s="3">
        <v>65.134280773803084</v>
      </c>
      <c r="E25" s="3">
        <v>65.134280773803084</v>
      </c>
      <c r="F25" s="3">
        <v>89.545299999999997</v>
      </c>
      <c r="G25" s="3">
        <v>90.362799999999993</v>
      </c>
      <c r="H25" s="3">
        <v>72.582499999999996</v>
      </c>
      <c r="I25" s="3">
        <v>73.959100000000007</v>
      </c>
    </row>
    <row r="26" spans="1:9" x14ac:dyDescent="0.25">
      <c r="A26" s="1" t="s">
        <v>24</v>
      </c>
      <c r="B26" s="3">
        <v>85.442722444998381</v>
      </c>
      <c r="C26" s="3">
        <v>85.442722444998381</v>
      </c>
      <c r="D26" s="3">
        <v>61.754771328511929</v>
      </c>
      <c r="E26" s="3">
        <v>61.754771328511929</v>
      </c>
      <c r="F26" s="3">
        <v>91.390500000000003</v>
      </c>
      <c r="G26" s="3">
        <v>92.9756</v>
      </c>
      <c r="H26" s="3">
        <v>65.966200000000001</v>
      </c>
      <c r="I26" s="3">
        <v>70.968299999999999</v>
      </c>
    </row>
    <row r="27" spans="1:9" x14ac:dyDescent="0.25">
      <c r="A27" s="1" t="s">
        <v>25</v>
      </c>
      <c r="B27" s="3">
        <v>90.323926868044509</v>
      </c>
      <c r="C27" s="3">
        <v>90.323926868044509</v>
      </c>
      <c r="D27" s="3">
        <v>65.620638781450609</v>
      </c>
      <c r="E27" s="3">
        <v>65.620638781450609</v>
      </c>
      <c r="F27" s="3">
        <v>93.351500000000001</v>
      </c>
      <c r="G27" s="3">
        <v>94.379300000000001</v>
      </c>
      <c r="H27" s="3">
        <v>70.313000000000002</v>
      </c>
      <c r="I27" s="3">
        <v>74.525999999999996</v>
      </c>
    </row>
    <row r="28" spans="1:9" x14ac:dyDescent="0.25">
      <c r="A28" s="1" t="s">
        <v>26</v>
      </c>
      <c r="B28" s="3">
        <v>88.733816626877029</v>
      </c>
      <c r="C28" s="3">
        <v>88.733816626877029</v>
      </c>
      <c r="D28" s="3">
        <v>59.124167303702095</v>
      </c>
      <c r="E28" s="3">
        <v>59.124167303702095</v>
      </c>
      <c r="F28" s="3">
        <v>94.103499999999997</v>
      </c>
      <c r="G28" s="3">
        <v>94.831000000000003</v>
      </c>
      <c r="H28" s="3">
        <v>67.398099999999999</v>
      </c>
      <c r="I28" s="3">
        <v>70.156000000000006</v>
      </c>
    </row>
    <row r="29" spans="1:9" x14ac:dyDescent="0.25">
      <c r="A29" s="1" t="s">
        <v>27</v>
      </c>
      <c r="B29" s="3">
        <v>87.896467860428203</v>
      </c>
      <c r="C29" s="3">
        <v>87.896467860428203</v>
      </c>
      <c r="D29" s="3">
        <v>77.194033101045306</v>
      </c>
      <c r="E29" s="3">
        <v>77.194033101045306</v>
      </c>
      <c r="F29" s="3">
        <v>93.158500000000004</v>
      </c>
      <c r="G29" s="3">
        <v>94.369100000000003</v>
      </c>
      <c r="H29" s="3">
        <v>79.794700000000006</v>
      </c>
      <c r="I29" s="3">
        <v>82.502300000000005</v>
      </c>
    </row>
    <row r="30" spans="1:9" x14ac:dyDescent="0.25">
      <c r="A30" s="1" t="s">
        <v>28</v>
      </c>
      <c r="B30" s="3">
        <v>91.472223094557677</v>
      </c>
      <c r="C30" s="3">
        <v>91.472223094557677</v>
      </c>
      <c r="D30" s="3">
        <v>72.772408901498366</v>
      </c>
      <c r="E30" s="3">
        <v>72.772408901498366</v>
      </c>
      <c r="F30" s="3">
        <v>94.433199999999999</v>
      </c>
      <c r="G30" s="3">
        <v>95.148300000000006</v>
      </c>
      <c r="H30" s="3">
        <v>76.880600000000001</v>
      </c>
      <c r="I30" s="3">
        <v>78.609099999999998</v>
      </c>
    </row>
    <row r="31" spans="1:9" x14ac:dyDescent="0.25">
      <c r="A31" s="1" t="s">
        <v>29</v>
      </c>
      <c r="B31" s="3">
        <v>88.554175944446541</v>
      </c>
      <c r="C31" s="3">
        <v>88.554175944446541</v>
      </c>
      <c r="D31" s="3">
        <v>71.465450610604421</v>
      </c>
      <c r="E31" s="3">
        <v>71.465450610604421</v>
      </c>
      <c r="F31" s="3">
        <v>93.313100000000006</v>
      </c>
      <c r="G31" s="3">
        <v>94.789599999999993</v>
      </c>
      <c r="H31" s="3">
        <v>75.561999999999998</v>
      </c>
      <c r="I31" s="3">
        <v>79.436499999999995</v>
      </c>
    </row>
    <row r="32" spans="1:9" x14ac:dyDescent="0.25">
      <c r="A32" s="1" t="s">
        <v>30</v>
      </c>
      <c r="B32" s="3">
        <v>89.218607237913645</v>
      </c>
      <c r="C32" s="3">
        <v>89.218607237913645</v>
      </c>
      <c r="D32" s="3">
        <v>69.895527366235228</v>
      </c>
      <c r="E32" s="3">
        <v>69.895527366235228</v>
      </c>
      <c r="F32" s="3">
        <v>92.835099999999997</v>
      </c>
      <c r="G32" s="3">
        <v>93.427800000000005</v>
      </c>
      <c r="H32" s="3">
        <v>73.412499999999994</v>
      </c>
      <c r="I32" s="3">
        <v>74.692700000000002</v>
      </c>
    </row>
    <row r="33" spans="1:9" x14ac:dyDescent="0.25">
      <c r="A33" s="1" t="s">
        <v>31</v>
      </c>
      <c r="B33" s="3">
        <v>88.355991147644644</v>
      </c>
      <c r="C33" s="3">
        <v>88.355991147644644</v>
      </c>
      <c r="D33" s="3">
        <v>65.722171579053992</v>
      </c>
      <c r="E33" s="3">
        <v>65.722171579053992</v>
      </c>
      <c r="F33" s="3">
        <v>93.564899999999994</v>
      </c>
      <c r="G33" s="3">
        <v>94.666799999999995</v>
      </c>
      <c r="H33" s="3">
        <v>70.903000000000006</v>
      </c>
      <c r="I33" s="3">
        <v>74.014799999999994</v>
      </c>
    </row>
    <row r="34" spans="1:9" x14ac:dyDescent="0.25">
      <c r="A34" s="1" t="s">
        <v>32</v>
      </c>
      <c r="B34" s="3">
        <v>86.334203818249875</v>
      </c>
      <c r="C34" s="3">
        <v>86.334203818249875</v>
      </c>
      <c r="D34" s="3">
        <v>73.178056593699949</v>
      </c>
      <c r="E34" s="3">
        <v>73.178056593699949</v>
      </c>
      <c r="F34" s="3">
        <v>90.7286</v>
      </c>
      <c r="G34" s="3">
        <v>91.537700000000001</v>
      </c>
      <c r="H34" s="3">
        <v>76.067099999999996</v>
      </c>
      <c r="I34" s="3">
        <v>77.587400000000002</v>
      </c>
    </row>
    <row r="35" spans="1:9" x14ac:dyDescent="0.25">
      <c r="A35" s="1" t="s">
        <v>33</v>
      </c>
      <c r="B35" s="3">
        <v>89.402457786472681</v>
      </c>
      <c r="C35" s="3">
        <v>89.402457786472681</v>
      </c>
      <c r="D35" s="3">
        <v>73.905602974731693</v>
      </c>
      <c r="E35" s="3">
        <v>73.905602974731693</v>
      </c>
      <c r="F35" s="3">
        <v>93.886799999999994</v>
      </c>
      <c r="G35" s="3">
        <v>94.656999999999996</v>
      </c>
      <c r="H35" s="3">
        <v>72.257900000000006</v>
      </c>
      <c r="I35" s="3">
        <v>73.959100000000007</v>
      </c>
    </row>
    <row r="36" spans="1:9" x14ac:dyDescent="0.25">
      <c r="A36" s="17" t="s">
        <v>34</v>
      </c>
      <c r="B36" s="18">
        <v>81.370393529257527</v>
      </c>
      <c r="C36" s="18">
        <v>81.370393529257527</v>
      </c>
      <c r="D36" s="18">
        <v>55.904290504322439</v>
      </c>
      <c r="E36" s="18">
        <v>55.904290504322439</v>
      </c>
      <c r="F36" s="18">
        <v>91.813000000000002</v>
      </c>
      <c r="G36" s="18">
        <v>93.132300000000001</v>
      </c>
      <c r="H36" s="18">
        <v>60.061900000000001</v>
      </c>
      <c r="I36" s="18">
        <v>63.645899999999997</v>
      </c>
    </row>
    <row r="37" spans="1:9" x14ac:dyDescent="0.25">
      <c r="A37" s="1" t="s">
        <v>37</v>
      </c>
      <c r="B37" s="4">
        <v>86.876848730141063</v>
      </c>
      <c r="C37" s="4">
        <v>86.876848730141063</v>
      </c>
      <c r="D37" s="4">
        <v>68.498424499102441</v>
      </c>
      <c r="E37" s="4">
        <v>68.498424499102441</v>
      </c>
      <c r="F37" s="4">
        <v>92.116500000000002</v>
      </c>
      <c r="G37" s="4">
        <v>92.299899999999994</v>
      </c>
      <c r="H37" s="4">
        <v>71.634900000000002</v>
      </c>
      <c r="I37" s="4">
        <v>72.022199999999998</v>
      </c>
    </row>
    <row r="38" spans="1:9" ht="51" customHeight="1" x14ac:dyDescent="0.25">
      <c r="A38" s="89" t="s">
        <v>39</v>
      </c>
      <c r="B38" s="89"/>
      <c r="C38" s="89"/>
      <c r="D38" s="89"/>
      <c r="E38" s="89"/>
      <c r="F38" s="89"/>
      <c r="G38" s="89"/>
      <c r="H38" s="89"/>
      <c r="I38" s="89"/>
    </row>
  </sheetData>
  <mergeCells count="9">
    <mergeCell ref="A38:I38"/>
    <mergeCell ref="A1:I1"/>
    <mergeCell ref="F3:G3"/>
    <mergeCell ref="H3:I3"/>
    <mergeCell ref="B3:C3"/>
    <mergeCell ref="D3:E3"/>
    <mergeCell ref="A2:A4"/>
    <mergeCell ref="B2:E2"/>
    <mergeCell ref="F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Índice</vt:lpstr>
      <vt:lpstr>CS02b-1</vt:lpstr>
      <vt:lpstr>CS02b-2</vt:lpstr>
      <vt:lpstr>CS02b-A1.1</vt:lpstr>
      <vt:lpstr>CS02b-A1.2</vt:lpstr>
      <vt:lpstr>CS02b-A2.1</vt:lpstr>
      <vt:lpstr>CS02b-A2.2</vt:lpstr>
      <vt:lpstr>L.C.</vt:lpstr>
      <vt:lpstr>'CS02b-1'!Área_de_impresión</vt:lpstr>
      <vt:lpstr>'CS02b-2'!Área_de_impresión</vt:lpstr>
      <vt:lpstr>'CS02b-A1.2'!Área_de_impresión</vt:lpstr>
      <vt:lpstr>'CS02b-A2.2'!Área_de_impresión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 Jiménez Uribe</dc:creator>
  <cp:lastModifiedBy>Karla Yukiko Lopez Magaña</cp:lastModifiedBy>
  <cp:lastPrinted>2012-07-06T16:28:07Z</cp:lastPrinted>
  <dcterms:created xsi:type="dcterms:W3CDTF">2012-05-14T16:15:19Z</dcterms:created>
  <dcterms:modified xsi:type="dcterms:W3CDTF">2019-04-08T16:34:43Z</dcterms:modified>
</cp:coreProperties>
</file>