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"/>
    </mc:Choice>
  </mc:AlternateContent>
  <xr:revisionPtr revIDLastSave="0" documentId="13_ncr:1_{012A4053-14FD-4CA5-A709-C24899AF3AC8}" xr6:coauthVersionLast="28" xr6:coauthVersionMax="28" xr10:uidLastSave="{00000000-0000-0000-0000-000000000000}"/>
  <bookViews>
    <workbookView xWindow="-90" yWindow="765" windowWidth="15480" windowHeight="5130" xr2:uid="{00000000-000D-0000-FFFF-FFFF00000000}"/>
  </bookViews>
  <sheets>
    <sheet name="Indice" sheetId="12" r:id="rId1"/>
    <sheet name="AR03a-1" sheetId="1" r:id="rId2"/>
    <sheet name="AR03a-2" sheetId="2" r:id="rId3"/>
    <sheet name="AR03a-3" sheetId="3" r:id="rId4"/>
  </sheets>
  <definedNames>
    <definedName name="_xlnm.Print_Area" localSheetId="1">'AR03a-1'!$A$1:$L$30</definedName>
  </definedNames>
  <calcPr calcId="171027"/>
</workbook>
</file>

<file path=xl/calcChain.xml><?xml version="1.0" encoding="utf-8"?>
<calcChain xmlns="http://schemas.openxmlformats.org/spreadsheetml/2006/main">
  <c r="G5" i="3" l="1"/>
  <c r="J5" i="3"/>
  <c r="M5" i="3"/>
  <c r="P5" i="3"/>
  <c r="G6" i="3"/>
  <c r="J6" i="3"/>
  <c r="M6" i="3"/>
  <c r="P6" i="3"/>
  <c r="G7" i="3"/>
  <c r="J7" i="3"/>
  <c r="M7" i="3"/>
  <c r="P7" i="3"/>
  <c r="J8" i="3"/>
  <c r="M8" i="3"/>
  <c r="P8" i="3"/>
  <c r="C9" i="3"/>
  <c r="J9" i="3"/>
  <c r="P9" i="3"/>
  <c r="C10" i="3"/>
  <c r="J10" i="3"/>
  <c r="P10" i="3"/>
  <c r="C11" i="3"/>
  <c r="J11" i="3"/>
  <c r="P11" i="3"/>
  <c r="C12" i="3"/>
  <c r="J12" i="3"/>
  <c r="P12" i="3"/>
  <c r="C13" i="3"/>
  <c r="J13" i="3"/>
  <c r="P13" i="3"/>
  <c r="C14" i="3"/>
  <c r="J14" i="3"/>
  <c r="P14" i="3"/>
  <c r="B15" i="3"/>
  <c r="F15" i="3"/>
  <c r="G15" i="3"/>
  <c r="I15" i="3"/>
  <c r="L15" i="3"/>
  <c r="M15" i="3"/>
  <c r="O15" i="3"/>
  <c r="C16" i="3"/>
  <c r="J16" i="3"/>
  <c r="P16" i="3"/>
  <c r="C17" i="3"/>
  <c r="G17" i="3"/>
  <c r="J17" i="3"/>
  <c r="M17" i="3"/>
  <c r="P17" i="3"/>
  <c r="C18" i="3"/>
  <c r="J18" i="3"/>
  <c r="P18" i="3"/>
  <c r="C19" i="3"/>
  <c r="J19" i="3"/>
  <c r="P19" i="3"/>
  <c r="C20" i="3"/>
  <c r="J20" i="3"/>
  <c r="P20" i="3"/>
  <c r="C21" i="3"/>
  <c r="J21" i="3"/>
  <c r="P21" i="3"/>
  <c r="C22" i="3"/>
  <c r="J22" i="3"/>
  <c r="P22" i="3"/>
  <c r="C23" i="3"/>
  <c r="J23" i="3"/>
  <c r="P23" i="3"/>
  <c r="C24" i="3"/>
  <c r="G24" i="3"/>
  <c r="J24" i="3"/>
  <c r="M24" i="3"/>
  <c r="O24" i="3"/>
  <c r="O26" i="3" s="1"/>
  <c r="P24" i="3"/>
  <c r="C25" i="3"/>
  <c r="B26" i="3"/>
  <c r="F26" i="3"/>
  <c r="G26" i="3"/>
  <c r="I26" i="3"/>
  <c r="L26" i="3"/>
  <c r="M26" i="3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E21" i="2"/>
  <c r="F21" i="2"/>
  <c r="G21" i="2"/>
  <c r="H21" i="2"/>
  <c r="J15" i="3" l="1"/>
  <c r="C15" i="3"/>
  <c r="P15" i="3"/>
  <c r="P26" i="3"/>
  <c r="J26" i="3"/>
  <c r="C26" i="3"/>
</calcChain>
</file>

<file path=xl/sharedStrings.xml><?xml version="1.0" encoding="utf-8"?>
<sst xmlns="http://schemas.openxmlformats.org/spreadsheetml/2006/main" count="106" uniqueCount="66">
  <si>
    <t>Año</t>
  </si>
  <si>
    <t>Millones de pesos corrientes</t>
  </si>
  <si>
    <t>Distribución porcentual</t>
  </si>
  <si>
    <t>Nacional</t>
  </si>
  <si>
    <t>Público</t>
  </si>
  <si>
    <t>Privado</t>
  </si>
  <si>
    <r>
      <t>Nacional</t>
    </r>
    <r>
      <rPr>
        <b/>
        <vertAlign val="superscript"/>
        <sz val="8"/>
        <color indexed="9"/>
        <rFont val="Arial"/>
        <family val="2"/>
      </rPr>
      <t>1</t>
    </r>
  </si>
  <si>
    <r>
      <t>e</t>
    </r>
    <r>
      <rPr>
        <sz val="6"/>
        <rFont val="Arial"/>
        <family val="2"/>
      </rPr>
      <t xml:space="preserve"> Estimado.</t>
    </r>
  </si>
  <si>
    <t>n.e. No estimado.</t>
  </si>
  <si>
    <r>
      <t>2010</t>
    </r>
    <r>
      <rPr>
        <vertAlign val="superscript"/>
        <sz val="8"/>
        <rFont val="Arial"/>
        <family val="2"/>
      </rPr>
      <t>e</t>
    </r>
  </si>
  <si>
    <r>
      <t>Porcentaje del PIB</t>
    </r>
    <r>
      <rPr>
        <b/>
        <vertAlign val="superscript"/>
        <sz val="8"/>
        <color indexed="9"/>
        <rFont val="Arial"/>
        <family val="2"/>
      </rPr>
      <t>2</t>
    </r>
  </si>
  <si>
    <r>
      <t>1</t>
    </r>
    <r>
      <rPr>
        <sz val="6"/>
        <rFont val="Arial"/>
        <family val="2"/>
      </rPr>
      <t xml:space="preserve"> Considérese que en 2006 la SEP aplicó una nueva metodología para el cálculo del gasto privado educativo (Latapí y Ulloa, 2002, p. 67).</t>
    </r>
  </si>
  <si>
    <r>
      <t xml:space="preserve">Fuente: INEE, cálculos con base en el </t>
    </r>
    <r>
      <rPr>
        <i/>
        <sz val="6"/>
        <rFont val="Arial"/>
        <family val="2"/>
      </rPr>
      <t xml:space="preserve">Anexo estadístico del cuarto informe de gobierno, </t>
    </r>
    <r>
      <rPr>
        <sz val="6"/>
        <rFont val="Arial"/>
        <family val="2"/>
      </rPr>
      <t xml:space="preserve">Presidencia de la República (2010); </t>
    </r>
    <r>
      <rPr>
        <i/>
        <sz val="6"/>
        <rFont val="Arial"/>
        <family val="2"/>
      </rPr>
      <t>Sistema de cuentas nacionales, producto interno bruto por entidad federativa 2003-2008</t>
    </r>
    <r>
      <rPr>
        <sz val="6"/>
        <rFont val="Arial"/>
        <family val="2"/>
      </rPr>
      <t xml:space="preserve">, Inegi y del </t>
    </r>
    <r>
      <rPr>
        <i/>
        <sz val="6"/>
        <rFont val="Arial"/>
        <family val="2"/>
      </rPr>
      <t>Informe anual 2009</t>
    </r>
    <r>
      <rPr>
        <sz val="6"/>
        <rFont val="Arial"/>
        <family val="2"/>
      </rPr>
      <t>, Banco de México (2010).</t>
    </r>
  </si>
  <si>
    <t>n.e.</t>
  </si>
  <si>
    <r>
      <t xml:space="preserve">2 </t>
    </r>
    <r>
      <rPr>
        <sz val="6"/>
        <rFont val="Arial"/>
        <family val="2"/>
      </rPr>
      <t>Las cifras pueden diferir de otras fuentes debido a la utilización de cifras preeliminares del PIB. En contraste, aquí se utilizan las cifras definitivas.</t>
    </r>
  </si>
  <si>
    <r>
      <t xml:space="preserve">Fuente: INEE, cálculos con base en el </t>
    </r>
    <r>
      <rPr>
        <i/>
        <sz val="6"/>
        <rFont val="Arial"/>
        <family val="2"/>
      </rPr>
      <t xml:space="preserve">Anexo estadístico del cuarto informe de gobierno, </t>
    </r>
    <r>
      <rPr>
        <sz val="6"/>
        <rFont val="Arial"/>
        <family val="2"/>
      </rPr>
      <t xml:space="preserve">Presidencia de la República (2010); y el </t>
    </r>
    <r>
      <rPr>
        <i/>
        <sz val="6"/>
        <rFont val="Arial"/>
        <family val="2"/>
      </rPr>
      <t>INPP para servicios de educación</t>
    </r>
    <r>
      <rPr>
        <sz val="6"/>
        <rFont val="Arial"/>
        <family val="2"/>
      </rPr>
      <t xml:space="preserve"> d</t>
    </r>
    <r>
      <rPr>
        <i/>
        <sz val="6"/>
        <rFont val="Arial"/>
        <family val="2"/>
      </rPr>
      <t>e enero de 1994 a septiembre de 2010</t>
    </r>
    <r>
      <rPr>
        <sz val="6"/>
        <rFont val="Arial"/>
        <family val="2"/>
      </rPr>
      <t>, Banxico.</t>
    </r>
  </si>
  <si>
    <r>
      <t>2</t>
    </r>
    <r>
      <rPr>
        <sz val="6"/>
        <rFont val="Arial"/>
        <family val="2"/>
      </rPr>
      <t xml:space="preserve"> Considérese que en 2006 la SEP aplicó una nueva metodología para el cálculo del gasto privado educativo (Latapí y Ulloa, 2002, p. 67).</t>
    </r>
  </si>
  <si>
    <r>
      <t>1</t>
    </r>
    <r>
      <rPr>
        <sz val="6"/>
        <rFont val="Arial"/>
        <family val="2"/>
      </rPr>
      <t xml:space="preserve">Los valores nominales fueron deflactados por el Índice Nacional de Precios Productor (INPP) para los servicios de educación por origen de la producción y sus categorías. Se anualizó el INPP mensual de base diciembre de 2003 y se tomó como referencia el mismo año. Para 2010 se utilizaron los índices disponibles de enero a septiembre.  </t>
    </r>
  </si>
  <si>
    <t>-</t>
  </si>
  <si>
    <r>
      <t>Nacional</t>
    </r>
    <r>
      <rPr>
        <b/>
        <vertAlign val="superscript"/>
        <sz val="8"/>
        <color indexed="9"/>
        <rFont val="Arial"/>
        <family val="2"/>
      </rPr>
      <t>2</t>
    </r>
  </si>
  <si>
    <t>Crecimiento anual real (%)</t>
  </si>
  <si>
    <r>
      <t>Millones de pesos a precios de 2003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</si>
  <si>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Fuente: INEE, cálculos con base en el </t>
    </r>
    <r>
      <rPr>
        <i/>
        <sz val="6"/>
        <rFont val="Arial"/>
        <family val="2"/>
      </rPr>
      <t xml:space="preserve">Anexo estadístico del cuarto informe de gobierno, </t>
    </r>
    <r>
      <rPr>
        <sz val="6"/>
        <rFont val="Arial"/>
        <family val="2"/>
      </rPr>
      <t xml:space="preserve">Presidencia de la República 2010; </t>
    </r>
    <r>
      <rPr>
        <i/>
        <sz val="6"/>
        <rFont val="Arial"/>
        <family val="2"/>
      </rPr>
      <t>INPP para servicios de educación</t>
    </r>
    <r>
      <rPr>
        <sz val="6"/>
        <rFont val="Arial"/>
        <family val="2"/>
      </rPr>
      <t xml:space="preserve"> d</t>
    </r>
    <r>
      <rPr>
        <i/>
        <sz val="6"/>
        <rFont val="Arial"/>
        <family val="2"/>
      </rPr>
      <t>e enero de 1994 a octubre de 2010</t>
    </r>
    <r>
      <rPr>
        <sz val="6"/>
        <rFont val="Arial"/>
        <family val="2"/>
      </rPr>
      <t xml:space="preserve">, Banxico; la </t>
    </r>
    <r>
      <rPr>
        <i/>
        <sz val="6"/>
        <rFont val="Arial"/>
        <family val="2"/>
      </rPr>
      <t>Estadística histórica del sistema educativo nacional,</t>
    </r>
    <r>
      <rPr>
        <sz val="6"/>
        <rFont val="Arial"/>
        <family val="2"/>
      </rPr>
      <t xml:space="preserve"> DGPP-SEP y </t>
    </r>
    <r>
      <rPr>
        <i/>
        <sz val="6"/>
        <rFont val="Arial"/>
        <family val="2"/>
      </rPr>
      <t>Anexo estadístico del cuarto informe de labores 2009-2010</t>
    </r>
    <r>
      <rPr>
        <sz val="6"/>
        <rFont val="Arial"/>
        <family val="2"/>
      </rPr>
      <t>, Secretaría de Educación Pública (2010).</t>
    </r>
  </si>
  <si>
    <r>
      <t xml:space="preserve">4 </t>
    </r>
    <r>
      <rPr>
        <sz val="6"/>
        <rFont val="Arial"/>
        <family val="2"/>
      </rPr>
      <t>Los totales no coinciden con la suma de la matrícula debido a que se contabiliza capacitación para el trabajo.</t>
    </r>
  </si>
  <si>
    <r>
      <t>3</t>
    </r>
    <r>
      <rPr>
        <sz val="6"/>
        <rFont val="Arial"/>
        <family val="2"/>
      </rPr>
      <t xml:space="preserve"> La información de matrícula para cada año corresponde al inicio del ciclo escolar.</t>
    </r>
  </si>
  <si>
    <t>* Tasa de crecimiento medio anual del periodo.</t>
  </si>
  <si>
    <t>n.d. No disponible</t>
  </si>
  <si>
    <r>
      <t>e</t>
    </r>
    <r>
      <rPr>
        <sz val="6"/>
        <rFont val="Arial"/>
        <family val="2"/>
      </rPr>
      <t xml:space="preserve"> Estimado</t>
    </r>
  </si>
  <si>
    <t>2001-2009*</t>
  </si>
  <si>
    <t>2001-2010*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</si>
  <si>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</si>
  <si>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</si>
  <si>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</si>
  <si>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</si>
  <si>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</si>
  <si>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</si>
  <si>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</si>
  <si>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</si>
  <si>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</si>
  <si>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1990-2000*</t>
  </si>
  <si>
    <t>1994-2000*</t>
  </si>
  <si>
    <t>2000-2001</t>
  </si>
  <si>
    <t>1999-2000</t>
  </si>
  <si>
    <t>1998-1999</t>
  </si>
  <si>
    <t>1997-1998</t>
  </si>
  <si>
    <t>1996-1997</t>
  </si>
  <si>
    <t>1995-1996</t>
  </si>
  <si>
    <t>1994-1995</t>
  </si>
  <si>
    <t>n.d.</t>
  </si>
  <si>
    <t>1993-1994</t>
  </si>
  <si>
    <t>1992-1993</t>
  </si>
  <si>
    <t>1991-1992</t>
  </si>
  <si>
    <t>1990-1991</t>
  </si>
  <si>
    <t>Crecimiento %</t>
  </si>
  <si>
    <r>
      <t>Total</t>
    </r>
    <r>
      <rPr>
        <b/>
        <vertAlign val="superscript"/>
        <sz val="8"/>
        <color indexed="9"/>
        <rFont val="Arial"/>
        <family val="2"/>
      </rPr>
      <t>4</t>
    </r>
  </si>
  <si>
    <t xml:space="preserve">Superior </t>
  </si>
  <si>
    <t>Media Superior</t>
  </si>
  <si>
    <t>Básica</t>
  </si>
  <si>
    <t>Ciclo</t>
  </si>
  <si>
    <r>
      <t>Matrícula por tipo educativo y su crecimiento anual</t>
    </r>
    <r>
      <rPr>
        <b/>
        <vertAlign val="superscript"/>
        <sz val="8"/>
        <color indexed="9"/>
        <rFont val="Arial"/>
        <family val="2"/>
      </rPr>
      <t>3</t>
    </r>
  </si>
  <si>
    <r>
      <t>Gasto nacional en educación</t>
    </r>
    <r>
      <rPr>
        <b/>
        <vertAlign val="superscript"/>
        <sz val="8"/>
        <color indexed="9"/>
        <rFont val="Arial"/>
        <family val="2"/>
      </rPr>
      <t>2</t>
    </r>
  </si>
  <si>
    <t>AR03a-3 Gasto nacional en educación y matrícula del sistema educativo nacional (1990-2010)</t>
  </si>
  <si>
    <t>INDICE</t>
  </si>
  <si>
    <t>AR03a-1 Gasto nacional en educación según origen de los recursos (1990-2010) (millones de pesos a precios corrientes, como porcentaje del PIB y distribución porcentual)</t>
  </si>
  <si>
    <r>
      <t>AR03a-2 Gasto nacional en educación según origen de los recursos (1994-2010) (millones de pesos a precios de 2003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y su crecimiento anual real)</t>
    </r>
  </si>
  <si>
    <t>AR03a-2 Gasto nacional en educación según origen de los recursos (1994-2010) (millones de pesos a precios de 20031 y su crecimiento anual 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</si>
</sst>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right" indent="2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 indent="1"/>
    </xf>
    <xf numFmtId="0" fontId="1" fillId="0" borderId="0" xfId="0" applyFont="1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 indent="2"/>
    </xf>
    <xf numFmtId="0" fontId="10" fillId="0" borderId="0" xfId="0" applyFont="1"/>
    <xf numFmtId="2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 indent="2"/>
    </xf>
    <xf numFmtId="2" fontId="5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/>
    <xf numFmtId="0" fontId="9" fillId="0" borderId="0" xfId="1"/>
    <xf numFmtId="0" fontId="9" fillId="0" borderId="0" xfId="1" applyFill="1"/>
    <xf numFmtId="2" fontId="1" fillId="0" borderId="0" xfId="1" applyNumberFormat="1" applyFont="1" applyFill="1" applyAlignment="1">
      <alignment horizontal="center"/>
    </xf>
    <xf numFmtId="3" fontId="9" fillId="0" borderId="0" xfId="1" applyNumberFormat="1" applyFill="1"/>
    <xf numFmtId="3" fontId="9" fillId="0" borderId="0" xfId="1" applyNumberFormat="1" applyFill="1" applyBorder="1"/>
    <xf numFmtId="4" fontId="1" fillId="0" borderId="0" xfId="1" applyNumberFormat="1" applyFont="1" applyFill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165" fontId="1" fillId="0" borderId="0" xfId="1" applyNumberFormat="1" applyFont="1" applyFill="1" applyAlignment="1">
      <alignment horizontal="right" indent="2"/>
    </xf>
    <xf numFmtId="165" fontId="1" fillId="0" borderId="0" xfId="1" applyNumberFormat="1" applyFont="1" applyFill="1" applyAlignment="1"/>
    <xf numFmtId="165" fontId="9" fillId="0" borderId="0" xfId="1" applyNumberFormat="1"/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164" fontId="9" fillId="0" borderId="0" xfId="1" applyNumberFormat="1"/>
    <xf numFmtId="0" fontId="9" fillId="0" borderId="0" xfId="1" applyAlignment="1">
      <alignment horizontal="center"/>
    </xf>
    <xf numFmtId="2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0" xfId="1" applyFill="1"/>
    <xf numFmtId="164" fontId="9" fillId="0" borderId="0" xfId="1" applyNumberFormat="1" applyFill="1"/>
    <xf numFmtId="3" fontId="9" fillId="0" borderId="0" xfId="1" applyNumberFormat="1"/>
    <xf numFmtId="0" fontId="7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justify"/>
    </xf>
    <xf numFmtId="0" fontId="7" fillId="0" borderId="0" xfId="1" applyFont="1" applyAlignment="1">
      <alignment horizontal="left"/>
    </xf>
    <xf numFmtId="165" fontId="1" fillId="3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0" fontId="9" fillId="3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165" fontId="1" fillId="3" borderId="0" xfId="1" applyNumberFormat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9" fillId="0" borderId="0" xfId="1" applyFill="1" applyAlignment="1">
      <alignment horizontal="center"/>
    </xf>
    <xf numFmtId="0" fontId="8" fillId="0" borderId="0" xfId="1" applyFont="1" applyFill="1" applyAlignment="1">
      <alignment horizontal="center"/>
    </xf>
    <xf numFmtId="165" fontId="1" fillId="0" borderId="0" xfId="1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165" fontId="1" fillId="0" borderId="0" xfId="1" applyNumberFormat="1" applyFont="1" applyFill="1" applyAlignment="1">
      <alignment horizontal="center"/>
    </xf>
    <xf numFmtId="2" fontId="9" fillId="0" borderId="0" xfId="1" applyNumberFormat="1" applyAlignment="1">
      <alignment horizontal="center" wrapText="1"/>
    </xf>
    <xf numFmtId="2" fontId="3" fillId="2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14" fillId="0" borderId="0" xfId="0" applyFont="1"/>
    <xf numFmtId="0" fontId="15" fillId="0" borderId="0" xfId="2"/>
    <xf numFmtId="0" fontId="16" fillId="0" borderId="0" xfId="0" applyFont="1"/>
    <xf numFmtId="0" fontId="15" fillId="0" borderId="0" xfId="2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1" applyFont="1" applyFill="1" applyAlignment="1">
      <alignment horizontal="left" vertical="justify"/>
    </xf>
    <xf numFmtId="0" fontId="7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2" fontId="3" fillId="2" borderId="3" xfId="1" applyNumberFormat="1" applyFont="1" applyFill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/>
  <dimension ref="A1:D11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4.7109375" customWidth="1"/>
    <col min="2" max="2" width="9.140625" style="19" bestFit="1" customWidth="1"/>
    <col min="3" max="3" width="6" bestFit="1" customWidth="1"/>
  </cols>
  <sheetData>
    <row r="1" spans="1:4" ht="20.25" x14ac:dyDescent="0.3">
      <c r="A1" s="66" t="s">
        <v>62</v>
      </c>
      <c r="C1" s="64"/>
      <c r="D1" s="65"/>
    </row>
    <row r="2" spans="1:4" x14ac:dyDescent="0.2">
      <c r="A2">
        <v>1</v>
      </c>
      <c r="B2" s="67" t="s">
        <v>63</v>
      </c>
    </row>
    <row r="3" spans="1:4" x14ac:dyDescent="0.2">
      <c r="A3">
        <v>2</v>
      </c>
      <c r="B3" s="67" t="s">
        <v>65</v>
      </c>
    </row>
    <row r="4" spans="1:4" x14ac:dyDescent="0.2">
      <c r="A4">
        <v>3</v>
      </c>
      <c r="B4" s="67" t="s">
        <v>61</v>
      </c>
    </row>
    <row r="5" spans="1:4" x14ac:dyDescent="0.2">
      <c r="B5" s="67"/>
    </row>
    <row r="6" spans="1:4" x14ac:dyDescent="0.2">
      <c r="B6" s="67"/>
    </row>
    <row r="7" spans="1:4" x14ac:dyDescent="0.2">
      <c r="B7" s="67"/>
    </row>
    <row r="8" spans="1:4" x14ac:dyDescent="0.2">
      <c r="B8" s="67"/>
    </row>
    <row r="9" spans="1:4" x14ac:dyDescent="0.2">
      <c r="B9" s="67"/>
    </row>
    <row r="10" spans="1:4" x14ac:dyDescent="0.2">
      <c r="B10" s="67"/>
    </row>
    <row r="11" spans="1:4" x14ac:dyDescent="0.2">
      <c r="B11" s="67"/>
    </row>
  </sheetData>
  <hyperlinks>
    <hyperlink ref="B2" location="'AR03a-1'!A1" display="'AR03a-1'!A1" xr:uid="{00000000-0004-0000-0000-000000000000}"/>
    <hyperlink ref="B3" location="'AR03a-2'!A1" display="'AR03a-2'!A1" xr:uid="{00000000-0004-0000-0000-000001000000}"/>
    <hyperlink ref="B4" location="'AR03a-3'!A1" display="'AR03a-3'!A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P45"/>
  <sheetViews>
    <sheetView view="pageBreakPreview" zoomScaleNormal="130" zoomScaleSheetLayoutView="130" workbookViewId="0">
      <selection activeCell="A2" sqref="A2:A3"/>
    </sheetView>
  </sheetViews>
  <sheetFormatPr baseColWidth="10" defaultRowHeight="12.75" x14ac:dyDescent="0.2"/>
  <cols>
    <col min="1" max="1" width="11.5703125" bestFit="1" customWidth="1"/>
    <col min="2" max="2" width="11.85546875" bestFit="1" customWidth="1"/>
    <col min="3" max="3" width="14.28515625" customWidth="1"/>
    <col min="4" max="4" width="11.85546875" bestFit="1" customWidth="1"/>
    <col min="5" max="5" width="0.85546875" customWidth="1"/>
    <col min="6" max="8" width="11.7109375" customWidth="1"/>
    <col min="9" max="9" width="0.85546875" customWidth="1"/>
    <col min="10" max="12" width="11.5703125" bestFit="1" customWidth="1"/>
    <col min="13" max="13" width="8.28515625" bestFit="1" customWidth="1"/>
    <col min="14" max="14" width="7.42578125" style="19" customWidth="1"/>
    <col min="15" max="16" width="11.5703125" bestFit="1" customWidth="1"/>
  </cols>
  <sheetData>
    <row r="1" spans="1:15" ht="21.75" customHeight="1" x14ac:dyDescent="0.2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x14ac:dyDescent="0.2">
      <c r="A2" s="71" t="s">
        <v>0</v>
      </c>
      <c r="B2" s="72" t="s">
        <v>1</v>
      </c>
      <c r="C2" s="72"/>
      <c r="D2" s="72"/>
      <c r="F2" s="72" t="s">
        <v>10</v>
      </c>
      <c r="G2" s="72"/>
      <c r="H2" s="72"/>
      <c r="J2" s="72" t="s">
        <v>2</v>
      </c>
      <c r="K2" s="72"/>
      <c r="L2" s="72"/>
    </row>
    <row r="3" spans="1:15" x14ac:dyDescent="0.2">
      <c r="A3" s="71"/>
      <c r="B3" s="1" t="s">
        <v>6</v>
      </c>
      <c r="C3" s="2" t="s">
        <v>4</v>
      </c>
      <c r="D3" s="1" t="s">
        <v>5</v>
      </c>
      <c r="F3" s="1" t="s">
        <v>3</v>
      </c>
      <c r="G3" s="2" t="s">
        <v>4</v>
      </c>
      <c r="H3" s="1" t="s">
        <v>5</v>
      </c>
      <c r="J3" s="1" t="s">
        <v>3</v>
      </c>
      <c r="K3" s="2" t="s">
        <v>4</v>
      </c>
      <c r="L3" s="1" t="s">
        <v>5</v>
      </c>
    </row>
    <row r="4" spans="1:15" ht="5.0999999999999996" customHeight="1" x14ac:dyDescent="0.2">
      <c r="A4" s="3"/>
      <c r="B4" s="4"/>
      <c r="C4" s="5"/>
      <c r="D4" s="4"/>
    </row>
    <row r="5" spans="1:15" x14ac:dyDescent="0.2">
      <c r="A5" s="10">
        <v>1990</v>
      </c>
      <c r="B5" s="11">
        <v>29722.754000000001</v>
      </c>
      <c r="C5" s="11">
        <v>27321.745999999999</v>
      </c>
      <c r="D5" s="11">
        <v>2401.0079999999998</v>
      </c>
      <c r="E5" s="12"/>
      <c r="F5" s="13">
        <v>4.0225787591792104</v>
      </c>
      <c r="G5" s="13">
        <v>3.69763431488514</v>
      </c>
      <c r="H5" s="13">
        <v>0.32494444429407032</v>
      </c>
      <c r="I5" s="12"/>
      <c r="J5" s="14">
        <v>100</v>
      </c>
      <c r="K5" s="14">
        <v>91.921986771481542</v>
      </c>
      <c r="L5" s="14">
        <v>8.0780132285184596</v>
      </c>
      <c r="M5" s="14"/>
      <c r="N5" s="20"/>
      <c r="O5" s="23"/>
    </row>
    <row r="6" spans="1:15" x14ac:dyDescent="0.2">
      <c r="A6" s="10">
        <v>1991</v>
      </c>
      <c r="B6" s="11">
        <v>40644.239000000001</v>
      </c>
      <c r="C6" s="11">
        <v>38514.239000000001</v>
      </c>
      <c r="D6" s="11">
        <v>2130</v>
      </c>
      <c r="E6" s="12"/>
      <c r="F6" s="13">
        <v>4.2821813879394997</v>
      </c>
      <c r="G6" s="13">
        <v>4.057769599683084</v>
      </c>
      <c r="H6" s="13">
        <v>0.22441178825641522</v>
      </c>
      <c r="I6" s="12"/>
      <c r="J6" s="14">
        <v>100</v>
      </c>
      <c r="K6" s="14">
        <v>94.759404893766131</v>
      </c>
      <c r="L6" s="14">
        <v>5.2405951062338749</v>
      </c>
      <c r="M6" s="14"/>
      <c r="N6" s="20"/>
      <c r="O6" s="23"/>
    </row>
    <row r="7" spans="1:15" x14ac:dyDescent="0.2">
      <c r="A7" s="10">
        <v>1992</v>
      </c>
      <c r="B7" s="11">
        <v>53234.290999999997</v>
      </c>
      <c r="C7" s="11">
        <v>49828.082999999999</v>
      </c>
      <c r="D7" s="11">
        <v>3406.2080000000001</v>
      </c>
      <c r="E7" s="12"/>
      <c r="F7" s="13">
        <v>4.73053253522954</v>
      </c>
      <c r="G7" s="13">
        <v>4.4278483543552403</v>
      </c>
      <c r="H7" s="13">
        <v>0.30268418087430043</v>
      </c>
      <c r="I7" s="12"/>
      <c r="J7" s="14">
        <v>100</v>
      </c>
      <c r="K7" s="14">
        <v>93.601477664086858</v>
      </c>
      <c r="L7" s="14">
        <v>6.3985223359131433</v>
      </c>
      <c r="M7" s="14"/>
      <c r="N7" s="20"/>
      <c r="O7" s="23"/>
    </row>
    <row r="8" spans="1:15" x14ac:dyDescent="0.2">
      <c r="A8" s="10">
        <v>1993</v>
      </c>
      <c r="B8" s="11">
        <v>66256.896000000008</v>
      </c>
      <c r="C8" s="11">
        <v>62408.039000000004</v>
      </c>
      <c r="D8" s="11">
        <v>3848.857</v>
      </c>
      <c r="E8" s="12"/>
      <c r="F8" s="13">
        <v>5.2744074969192711</v>
      </c>
      <c r="G8" s="13">
        <v>4.9680176501119258</v>
      </c>
      <c r="H8" s="13">
        <v>0.30638984680734532</v>
      </c>
      <c r="I8" s="12"/>
      <c r="J8" s="14">
        <v>100</v>
      </c>
      <c r="K8" s="14">
        <v>94.191009189443463</v>
      </c>
      <c r="L8" s="14">
        <v>5.8089908105565335</v>
      </c>
      <c r="M8" s="14"/>
      <c r="N8" s="20"/>
      <c r="O8" s="23"/>
    </row>
    <row r="9" spans="1:15" x14ac:dyDescent="0.2">
      <c r="A9" s="10">
        <v>1994</v>
      </c>
      <c r="B9" s="11">
        <v>77339.186000000002</v>
      </c>
      <c r="C9" s="11">
        <v>73292.434000000008</v>
      </c>
      <c r="D9" s="11">
        <v>4046.752</v>
      </c>
      <c r="E9" s="12"/>
      <c r="F9" s="13">
        <v>5.4458117717804839</v>
      </c>
      <c r="G9" s="13">
        <v>5.1608611430128608</v>
      </c>
      <c r="H9" s="13">
        <v>0.28495062876762389</v>
      </c>
      <c r="I9" s="12"/>
      <c r="J9" s="14">
        <v>100</v>
      </c>
      <c r="K9" s="14">
        <v>94.767527033449767</v>
      </c>
      <c r="L9" s="14">
        <v>5.2324729665502296</v>
      </c>
      <c r="M9" s="14"/>
      <c r="N9" s="20"/>
      <c r="O9" s="23"/>
    </row>
    <row r="10" spans="1:15" x14ac:dyDescent="0.2">
      <c r="A10" s="10">
        <v>1995</v>
      </c>
      <c r="B10" s="11">
        <v>90113.183999999979</v>
      </c>
      <c r="C10" s="11">
        <v>85858.361999999979</v>
      </c>
      <c r="D10" s="11">
        <v>4254.8220000000001</v>
      </c>
      <c r="E10" s="12"/>
      <c r="F10" s="13">
        <v>4.9054029381296536</v>
      </c>
      <c r="G10" s="13">
        <v>4.6737873696461483</v>
      </c>
      <c r="H10" s="13">
        <v>0.23161556848350509</v>
      </c>
      <c r="I10" s="12"/>
      <c r="J10" s="14">
        <v>100</v>
      </c>
      <c r="K10" s="14">
        <v>95.278357937058345</v>
      </c>
      <c r="L10" s="14">
        <v>4.7216420629416458</v>
      </c>
      <c r="M10" s="14"/>
      <c r="N10" s="20"/>
      <c r="O10" s="23"/>
    </row>
    <row r="11" spans="1:15" x14ac:dyDescent="0.2">
      <c r="A11" s="10">
        <v>1996</v>
      </c>
      <c r="B11" s="11">
        <v>148683.33319999999</v>
      </c>
      <c r="C11" s="11">
        <v>122947.0993</v>
      </c>
      <c r="D11" s="11">
        <v>25736.233899999999</v>
      </c>
      <c r="E11" s="12"/>
      <c r="F11" s="13">
        <v>5.887108211001455</v>
      </c>
      <c r="G11" s="13">
        <v>4.868083478019857</v>
      </c>
      <c r="H11" s="13">
        <v>1.0190247329815982</v>
      </c>
      <c r="I11" s="12"/>
      <c r="J11" s="14">
        <v>100</v>
      </c>
      <c r="K11" s="14">
        <v>82.690572409093662</v>
      </c>
      <c r="L11" s="14">
        <v>17.309427590906338</v>
      </c>
      <c r="M11" s="14"/>
      <c r="N11" s="20"/>
      <c r="O11" s="23"/>
    </row>
    <row r="12" spans="1:15" x14ac:dyDescent="0.2">
      <c r="A12" s="10">
        <v>1997</v>
      </c>
      <c r="B12" s="11">
        <v>188156.85330000002</v>
      </c>
      <c r="C12" s="11">
        <v>155889.54590000003</v>
      </c>
      <c r="D12" s="11">
        <v>32267.307399999998</v>
      </c>
      <c r="E12" s="12"/>
      <c r="F12" s="13">
        <v>5.9275532663330512</v>
      </c>
      <c r="G12" s="13">
        <v>4.9110280639813464</v>
      </c>
      <c r="H12" s="13">
        <v>1.0165252023517053</v>
      </c>
      <c r="I12" s="12"/>
      <c r="J12" s="14">
        <v>100</v>
      </c>
      <c r="K12" s="14">
        <v>82.850846602673286</v>
      </c>
      <c r="L12" s="14">
        <v>17.149153397326717</v>
      </c>
      <c r="M12" s="14"/>
      <c r="N12" s="20"/>
      <c r="O12" s="23"/>
    </row>
    <row r="13" spans="1:15" x14ac:dyDescent="0.2">
      <c r="A13" s="10">
        <v>1998</v>
      </c>
      <c r="B13" s="11">
        <v>246571.03281099995</v>
      </c>
      <c r="C13" s="11">
        <v>192124.06837799997</v>
      </c>
      <c r="D13" s="11">
        <v>54446.964433000001</v>
      </c>
      <c r="E13" s="12"/>
      <c r="F13" s="13">
        <v>6.4105200832352756</v>
      </c>
      <c r="G13" s="13">
        <v>4.9949711641678762</v>
      </c>
      <c r="H13" s="13">
        <v>1.4155489190673995</v>
      </c>
      <c r="I13" s="12"/>
      <c r="J13" s="14">
        <v>100</v>
      </c>
      <c r="K13" s="14">
        <v>77.918345146919862</v>
      </c>
      <c r="L13" s="14">
        <v>22.081654853080142</v>
      </c>
      <c r="M13" s="14"/>
      <c r="N13" s="20"/>
      <c r="O13" s="23"/>
    </row>
    <row r="14" spans="1:15" x14ac:dyDescent="0.2">
      <c r="A14" s="10">
        <v>1999</v>
      </c>
      <c r="B14" s="11">
        <v>290925.94545260002</v>
      </c>
      <c r="C14" s="11">
        <v>227910.23399360004</v>
      </c>
      <c r="D14" s="11">
        <v>63015.711458999998</v>
      </c>
      <c r="E14" s="12"/>
      <c r="F14" s="13">
        <v>6.3317390291369389</v>
      </c>
      <c r="G14" s="13">
        <v>4.9602592902877616</v>
      </c>
      <c r="H14" s="13">
        <v>1.3714797388491784</v>
      </c>
      <c r="I14" s="12"/>
      <c r="J14" s="14">
        <v>100</v>
      </c>
      <c r="K14" s="14">
        <v>78.339604135009338</v>
      </c>
      <c r="L14" s="14">
        <v>21.660395864990676</v>
      </c>
      <c r="M14" s="14"/>
      <c r="N14" s="20"/>
      <c r="O14" s="23"/>
    </row>
    <row r="15" spans="1:15" x14ac:dyDescent="0.2">
      <c r="A15" s="10">
        <v>2000</v>
      </c>
      <c r="B15" s="11">
        <v>353052.42506799998</v>
      </c>
      <c r="C15" s="11">
        <v>276435.61170000001</v>
      </c>
      <c r="D15" s="11">
        <v>76616.813368000003</v>
      </c>
      <c r="E15" s="12"/>
      <c r="F15" s="13">
        <v>6.4288268668452968</v>
      </c>
      <c r="G15" s="13">
        <v>5.0336906398744699</v>
      </c>
      <c r="H15" s="13">
        <v>1.3951362269708274</v>
      </c>
      <c r="I15" s="12"/>
      <c r="J15" s="14">
        <v>100</v>
      </c>
      <c r="K15" s="14">
        <v>78.298743209809956</v>
      </c>
      <c r="L15" s="14">
        <v>21.701256790190055</v>
      </c>
      <c r="M15" s="14"/>
      <c r="N15" s="20"/>
      <c r="O15" s="23"/>
    </row>
    <row r="16" spans="1:15" x14ac:dyDescent="0.2">
      <c r="A16" s="10">
        <v>2001</v>
      </c>
      <c r="B16" s="11">
        <v>394685.79093600006</v>
      </c>
      <c r="C16" s="11">
        <v>311174.65780000004</v>
      </c>
      <c r="D16" s="11">
        <v>83511.133136000004</v>
      </c>
      <c r="E16" s="12"/>
      <c r="F16" s="13">
        <v>6.7935795751654986</v>
      </c>
      <c r="G16" s="13">
        <v>5.3561335322608201</v>
      </c>
      <c r="H16" s="13">
        <v>1.4374460429046778</v>
      </c>
      <c r="I16" s="12"/>
      <c r="J16" s="14">
        <v>100</v>
      </c>
      <c r="K16" s="14">
        <v>78.841109800798051</v>
      </c>
      <c r="L16" s="14">
        <v>21.158890199201945</v>
      </c>
      <c r="M16" s="14"/>
      <c r="N16" s="20"/>
      <c r="O16" s="23"/>
    </row>
    <row r="17" spans="1:15" x14ac:dyDescent="0.2">
      <c r="A17" s="10">
        <v>2002</v>
      </c>
      <c r="B17" s="11">
        <v>439387.36099999998</v>
      </c>
      <c r="C17" s="11">
        <v>344332.14399999997</v>
      </c>
      <c r="D17" s="11">
        <v>95055.217000000004</v>
      </c>
      <c r="E17" s="12"/>
      <c r="F17" s="13">
        <v>7.0154523054790152</v>
      </c>
      <c r="G17" s="13">
        <v>5.4977588066656571</v>
      </c>
      <c r="H17" s="13">
        <v>1.5176934988133584</v>
      </c>
      <c r="I17" s="12"/>
      <c r="J17" s="14">
        <v>100</v>
      </c>
      <c r="K17" s="14">
        <v>78.366419829722872</v>
      </c>
      <c r="L17" s="14">
        <v>21.633580170277135</v>
      </c>
      <c r="M17" s="14"/>
      <c r="N17" s="20"/>
      <c r="O17" s="23"/>
    </row>
    <row r="18" spans="1:15" x14ac:dyDescent="0.2">
      <c r="A18" s="10">
        <v>2003</v>
      </c>
      <c r="B18" s="11">
        <v>495110.5</v>
      </c>
      <c r="C18" s="11">
        <v>386715.7</v>
      </c>
      <c r="D18" s="11">
        <v>108394.8</v>
      </c>
      <c r="E18" s="12"/>
      <c r="F18" s="13">
        <v>6.9122738034902751</v>
      </c>
      <c r="G18" s="13">
        <v>5.3989660944544786</v>
      </c>
      <c r="H18" s="13">
        <v>1.5133077090357963</v>
      </c>
      <c r="I18" s="12"/>
      <c r="J18" s="14">
        <v>100</v>
      </c>
      <c r="K18" s="14">
        <v>78.106947842956274</v>
      </c>
      <c r="L18" s="14">
        <v>21.89305215704373</v>
      </c>
      <c r="M18" s="14"/>
      <c r="N18" s="14"/>
      <c r="O18" s="23"/>
    </row>
    <row r="19" spans="1:15" x14ac:dyDescent="0.2">
      <c r="A19" s="10">
        <v>2004</v>
      </c>
      <c r="B19" s="11">
        <v>534481</v>
      </c>
      <c r="C19" s="11">
        <v>416161.1</v>
      </c>
      <c r="D19" s="11">
        <v>118319.9</v>
      </c>
      <c r="E19" s="12"/>
      <c r="F19" s="13">
        <v>6.5411184236369584</v>
      </c>
      <c r="G19" s="13">
        <v>5.0930885071892593</v>
      </c>
      <c r="H19" s="13">
        <v>1.4480299164476989</v>
      </c>
      <c r="I19" s="12"/>
      <c r="J19" s="14">
        <v>100</v>
      </c>
      <c r="K19" s="14">
        <v>77.862655548092448</v>
      </c>
      <c r="L19" s="14">
        <v>22.137344451907552</v>
      </c>
      <c r="M19" s="14"/>
      <c r="N19" s="14"/>
      <c r="O19" s="23"/>
    </row>
    <row r="20" spans="1:15" x14ac:dyDescent="0.2">
      <c r="A20" s="10">
        <v>2005</v>
      </c>
      <c r="B20" s="11">
        <v>595453.4</v>
      </c>
      <c r="C20" s="11">
        <v>464030.1</v>
      </c>
      <c r="D20" s="11">
        <v>131423.29999999999</v>
      </c>
      <c r="E20" s="12"/>
      <c r="F20" s="13">
        <v>6.7472826044442451</v>
      </c>
      <c r="G20" s="13">
        <v>5.2580810214007059</v>
      </c>
      <c r="H20" s="13">
        <v>1.4892015830435383</v>
      </c>
      <c r="I20" s="12"/>
      <c r="J20" s="14">
        <v>100</v>
      </c>
      <c r="K20" s="14">
        <v>77.928868992938817</v>
      </c>
      <c r="L20" s="14">
        <v>22.071131007061169</v>
      </c>
      <c r="M20" s="14"/>
      <c r="N20" s="14"/>
      <c r="O20" s="23"/>
    </row>
    <row r="21" spans="1:15" x14ac:dyDescent="0.2">
      <c r="A21" s="6">
        <v>2006</v>
      </c>
      <c r="B21" s="11">
        <v>645722.4</v>
      </c>
      <c r="C21" s="11">
        <v>503724.2</v>
      </c>
      <c r="D21" s="11">
        <v>141998.1</v>
      </c>
      <c r="E21" s="12"/>
      <c r="F21" s="13">
        <v>6.4923066618903666</v>
      </c>
      <c r="G21" s="13">
        <v>5.0646097756797586</v>
      </c>
      <c r="H21" s="13">
        <v>1.4276958807775206</v>
      </c>
      <c r="I21" s="12"/>
      <c r="J21" s="14">
        <v>100</v>
      </c>
      <c r="K21" s="14">
        <v>78.009404660578596</v>
      </c>
      <c r="L21" s="14">
        <v>21.990579852890342</v>
      </c>
      <c r="M21" s="14"/>
      <c r="N21" s="14"/>
      <c r="O21" s="23"/>
    </row>
    <row r="22" spans="1:15" x14ac:dyDescent="0.2">
      <c r="A22" s="6">
        <v>2007</v>
      </c>
      <c r="B22" s="11">
        <v>694454.6</v>
      </c>
      <c r="C22" s="11">
        <v>543583.69999999995</v>
      </c>
      <c r="D22" s="11">
        <v>150870.79999999999</v>
      </c>
      <c r="E22" s="12"/>
      <c r="F22" s="13">
        <v>6.4652620205108535</v>
      </c>
      <c r="G22" s="13">
        <v>5.0606779054797331</v>
      </c>
      <c r="H22" s="13">
        <v>1.4045831840470044</v>
      </c>
      <c r="I22" s="12"/>
      <c r="J22" s="14">
        <v>100</v>
      </c>
      <c r="K22" s="14">
        <v>78.274908107743826</v>
      </c>
      <c r="L22" s="14">
        <v>21.725077492466749</v>
      </c>
      <c r="M22" s="14"/>
      <c r="N22" s="14"/>
      <c r="O22" s="23"/>
    </row>
    <row r="23" spans="1:15" x14ac:dyDescent="0.2">
      <c r="A23" s="6">
        <v>2008</v>
      </c>
      <c r="B23" s="11">
        <v>760714</v>
      </c>
      <c r="C23" s="11">
        <v>600985.9</v>
      </c>
      <c r="D23" s="11">
        <v>159728.20000000001</v>
      </c>
      <c r="F23" s="13">
        <v>6.4561623254179521</v>
      </c>
      <c r="G23" s="13">
        <v>5.1005535926608436</v>
      </c>
      <c r="H23" s="13">
        <v>1.3556095814548224</v>
      </c>
      <c r="J23" s="8">
        <v>100</v>
      </c>
      <c r="K23" s="14">
        <v>79.002870986993798</v>
      </c>
      <c r="L23" s="14">
        <v>20.997142158551046</v>
      </c>
      <c r="M23" s="14"/>
      <c r="N23" s="14"/>
      <c r="O23" s="23"/>
    </row>
    <row r="24" spans="1:15" x14ac:dyDescent="0.2">
      <c r="A24" s="6">
        <v>2009</v>
      </c>
      <c r="B24" s="11">
        <v>816450.9</v>
      </c>
      <c r="C24" s="11">
        <v>636178.30000000005</v>
      </c>
      <c r="D24" s="11">
        <v>180272.6</v>
      </c>
      <c r="F24" s="13">
        <v>6.9056233864165391</v>
      </c>
      <c r="G24" s="13">
        <v>5.3808597019253908</v>
      </c>
      <c r="H24" s="13">
        <v>1.5247636844911485</v>
      </c>
      <c r="J24" s="8">
        <v>100</v>
      </c>
      <c r="K24" s="14">
        <v>77.919970447702369</v>
      </c>
      <c r="L24" s="14">
        <v>22.080029552297631</v>
      </c>
      <c r="M24" s="14"/>
      <c r="N24" s="14"/>
      <c r="O24" s="23"/>
    </row>
    <row r="25" spans="1:15" x14ac:dyDescent="0.2">
      <c r="A25" s="6" t="s">
        <v>9</v>
      </c>
      <c r="B25" s="11">
        <v>849357.4</v>
      </c>
      <c r="C25" s="11">
        <v>656271.19999999995</v>
      </c>
      <c r="D25" s="11">
        <v>193086.2</v>
      </c>
      <c r="F25" s="13" t="s">
        <v>13</v>
      </c>
      <c r="G25" s="13" t="s">
        <v>13</v>
      </c>
      <c r="H25" s="13" t="s">
        <v>13</v>
      </c>
      <c r="J25" s="8">
        <v>100</v>
      </c>
      <c r="K25" s="14">
        <v>77.266790163952166</v>
      </c>
      <c r="L25" s="14">
        <v>22.733209836047799</v>
      </c>
      <c r="M25" s="14"/>
      <c r="N25" s="14"/>
      <c r="O25" s="23"/>
    </row>
    <row r="26" spans="1:15" x14ac:dyDescent="0.2">
      <c r="A26" s="69" t="s">
        <v>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M26" s="7"/>
      <c r="N26" s="21"/>
    </row>
    <row r="27" spans="1:15" x14ac:dyDescent="0.2">
      <c r="A27" s="18" t="s">
        <v>8</v>
      </c>
      <c r="B27" s="17"/>
      <c r="C27" s="17"/>
      <c r="D27" s="9"/>
      <c r="E27" s="9"/>
      <c r="F27" s="9"/>
      <c r="G27" s="9"/>
      <c r="H27" s="9"/>
      <c r="I27" s="9"/>
      <c r="J27" s="9"/>
      <c r="K27" s="9"/>
    </row>
    <row r="28" spans="1:15" x14ac:dyDescent="0.2">
      <c r="A28" s="69" t="s">
        <v>11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5" x14ac:dyDescent="0.2">
      <c r="A29" s="73" t="s">
        <v>14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5" ht="20.25" customHeight="1" x14ac:dyDescent="0.2">
      <c r="A30" s="68" t="s">
        <v>12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43" spans="13:16" x14ac:dyDescent="0.2">
      <c r="N43" s="22"/>
      <c r="O43" s="16"/>
      <c r="P43" s="16"/>
    </row>
    <row r="44" spans="13:16" x14ac:dyDescent="0.2">
      <c r="N44" s="22"/>
      <c r="O44" s="16"/>
      <c r="P44" s="16"/>
    </row>
    <row r="45" spans="13:16" ht="15" x14ac:dyDescent="0.2">
      <c r="M45" s="15"/>
      <c r="N45" s="22"/>
      <c r="O45" s="16"/>
      <c r="P45" s="16"/>
    </row>
  </sheetData>
  <mergeCells count="9">
    <mergeCell ref="A30:L30"/>
    <mergeCell ref="A26:K26"/>
    <mergeCell ref="A1:L1"/>
    <mergeCell ref="A2:A3"/>
    <mergeCell ref="B2:D2"/>
    <mergeCell ref="F2:H2"/>
    <mergeCell ref="J2:L2"/>
    <mergeCell ref="A28:L28"/>
    <mergeCell ref="A29:L29"/>
  </mergeCells>
  <phoneticPr fontId="1" type="noConversion"/>
  <pageMargins left="0.75" right="0.75" top="1.68625" bottom="1" header="0" footer="0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L31"/>
  <sheetViews>
    <sheetView view="pageBreakPreview" zoomScaleNormal="100" workbookViewId="0">
      <selection activeCell="A2" sqref="A2:A3"/>
    </sheetView>
  </sheetViews>
  <sheetFormatPr baseColWidth="10" defaultRowHeight="12.75" x14ac:dyDescent="0.2"/>
  <cols>
    <col min="1" max="4" width="11.42578125" style="24"/>
    <col min="5" max="5" width="0.85546875" style="24" customWidth="1"/>
    <col min="6" max="8" width="8.7109375" style="24" customWidth="1"/>
    <col min="9" max="16384" width="11.42578125" style="24"/>
  </cols>
  <sheetData>
    <row r="1" spans="1:12" ht="26.25" customHeight="1" x14ac:dyDescent="0.2">
      <c r="A1" s="76" t="s">
        <v>64</v>
      </c>
      <c r="B1" s="76"/>
      <c r="C1" s="76"/>
      <c r="D1" s="76"/>
      <c r="E1" s="76"/>
      <c r="F1" s="76"/>
      <c r="G1" s="76"/>
      <c r="H1" s="76"/>
    </row>
    <row r="2" spans="1:12" x14ac:dyDescent="0.2">
      <c r="A2" s="77" t="s">
        <v>0</v>
      </c>
      <c r="B2" s="78" t="s">
        <v>21</v>
      </c>
      <c r="C2" s="78"/>
      <c r="D2" s="78"/>
      <c r="E2" s="42"/>
      <c r="F2" s="78" t="s">
        <v>20</v>
      </c>
      <c r="G2" s="78"/>
      <c r="H2" s="78"/>
    </row>
    <row r="3" spans="1:12" x14ac:dyDescent="0.2">
      <c r="A3" s="77"/>
      <c r="B3" s="40" t="s">
        <v>19</v>
      </c>
      <c r="C3" s="41" t="s">
        <v>4</v>
      </c>
      <c r="D3" s="40" t="s">
        <v>5</v>
      </c>
      <c r="E3" s="42"/>
      <c r="F3" s="40" t="s">
        <v>3</v>
      </c>
      <c r="G3" s="41" t="s">
        <v>4</v>
      </c>
      <c r="H3" s="40" t="s">
        <v>5</v>
      </c>
    </row>
    <row r="4" spans="1:12" ht="5.0999999999999996" customHeight="1" x14ac:dyDescent="0.2"/>
    <row r="5" spans="1:12" x14ac:dyDescent="0.2">
      <c r="A5" s="37">
        <v>1994</v>
      </c>
      <c r="B5" s="36">
        <v>250670.81343195442</v>
      </c>
      <c r="C5" s="36">
        <v>237554.53088409588</v>
      </c>
      <c r="D5" s="36">
        <v>13116.282547858576</v>
      </c>
      <c r="F5" s="39" t="s">
        <v>18</v>
      </c>
      <c r="G5" s="39" t="s">
        <v>18</v>
      </c>
      <c r="H5" s="39" t="s">
        <v>18</v>
      </c>
    </row>
    <row r="6" spans="1:12" x14ac:dyDescent="0.2">
      <c r="A6" s="37">
        <v>1995</v>
      </c>
      <c r="B6" s="36">
        <v>253164.01648075623</v>
      </c>
      <c r="C6" s="36">
        <v>241210.51779036829</v>
      </c>
      <c r="D6" s="36">
        <v>11953.498690387905</v>
      </c>
      <c r="F6" s="33">
        <v>0.99461242203157241</v>
      </c>
      <c r="G6" s="33">
        <v>1.5390095455835329</v>
      </c>
      <c r="H6" s="33">
        <v>-8.865193725645323</v>
      </c>
      <c r="J6" s="38"/>
      <c r="K6" s="38"/>
      <c r="L6" s="38"/>
    </row>
    <row r="7" spans="1:12" x14ac:dyDescent="0.2">
      <c r="A7" s="37">
        <v>1996</v>
      </c>
      <c r="B7" s="36">
        <v>346737.92319078883</v>
      </c>
      <c r="C7" s="36">
        <v>286719.57344586687</v>
      </c>
      <c r="D7" s="36">
        <v>60018.349744922023</v>
      </c>
      <c r="F7" s="33">
        <v>36.961772060187492</v>
      </c>
      <c r="G7" s="33">
        <v>18.866944970886255</v>
      </c>
      <c r="H7" s="33">
        <v>402.098601417711</v>
      </c>
      <c r="J7" s="38"/>
      <c r="K7" s="38"/>
      <c r="L7" s="38"/>
    </row>
    <row r="8" spans="1:12" x14ac:dyDescent="0.2">
      <c r="A8" s="37">
        <v>1997</v>
      </c>
      <c r="B8" s="36">
        <v>364765.19611553242</v>
      </c>
      <c r="C8" s="36">
        <v>302211.05309362011</v>
      </c>
      <c r="D8" s="36">
        <v>62554.143021912285</v>
      </c>
      <c r="F8" s="33">
        <v>5.1991062179905487</v>
      </c>
      <c r="G8" s="33">
        <v>5.4030073571792796</v>
      </c>
      <c r="H8" s="33">
        <v>4.2250299912733071</v>
      </c>
      <c r="J8" s="38"/>
      <c r="K8" s="38"/>
      <c r="L8" s="38"/>
    </row>
    <row r="9" spans="1:12" x14ac:dyDescent="0.2">
      <c r="A9" s="37">
        <v>1998</v>
      </c>
      <c r="B9" s="36">
        <v>417980.14811637427</v>
      </c>
      <c r="C9" s="36">
        <v>325683.21445492335</v>
      </c>
      <c r="D9" s="36">
        <v>92296.933661450923</v>
      </c>
      <c r="F9" s="33">
        <v>14.588823870133439</v>
      </c>
      <c r="G9" s="33">
        <v>7.7668110153575167</v>
      </c>
      <c r="H9" s="33">
        <v>47.547275372504018</v>
      </c>
      <c r="J9" s="38"/>
      <c r="K9" s="38"/>
      <c r="L9" s="38"/>
    </row>
    <row r="10" spans="1:12" x14ac:dyDescent="0.2">
      <c r="A10" s="37">
        <v>1999</v>
      </c>
      <c r="B10" s="36">
        <v>423553.66081436485</v>
      </c>
      <c r="C10" s="36">
        <v>331810.26118131354</v>
      </c>
      <c r="D10" s="36">
        <v>91743.399633051304</v>
      </c>
      <c r="F10" s="33">
        <v>1.3334395719767043</v>
      </c>
      <c r="G10" s="33">
        <v>1.8812903012655011</v>
      </c>
      <c r="H10" s="33">
        <v>-0.59973176403671835</v>
      </c>
      <c r="J10" s="38"/>
      <c r="K10" s="38"/>
      <c r="L10" s="38"/>
    </row>
    <row r="11" spans="1:12" x14ac:dyDescent="0.2">
      <c r="A11" s="37">
        <v>2000</v>
      </c>
      <c r="B11" s="36">
        <v>453271.6553494776</v>
      </c>
      <c r="C11" s="36">
        <v>354906.00946494227</v>
      </c>
      <c r="D11" s="36">
        <v>98365.645884535363</v>
      </c>
      <c r="F11" s="33">
        <v>7.0163469908332488</v>
      </c>
      <c r="G11" s="33">
        <v>6.9605286471259378</v>
      </c>
      <c r="H11" s="33">
        <v>7.2182263552160117</v>
      </c>
      <c r="J11" s="38"/>
      <c r="K11" s="38"/>
      <c r="L11" s="38"/>
    </row>
    <row r="12" spans="1:12" x14ac:dyDescent="0.2">
      <c r="A12" s="37">
        <v>2001</v>
      </c>
      <c r="B12" s="36">
        <v>455310.1851722484</v>
      </c>
      <c r="C12" s="36">
        <v>358971.60302586929</v>
      </c>
      <c r="D12" s="36">
        <v>96338.582146379107</v>
      </c>
      <c r="F12" s="33">
        <v>0.44973688487074437</v>
      </c>
      <c r="G12" s="33">
        <v>1.1455409185818883</v>
      </c>
      <c r="H12" s="33">
        <v>-2.060743585759286</v>
      </c>
      <c r="J12" s="38"/>
      <c r="K12" s="38"/>
      <c r="L12" s="38"/>
    </row>
    <row r="13" spans="1:12" x14ac:dyDescent="0.2">
      <c r="A13" s="37">
        <v>2002</v>
      </c>
      <c r="B13" s="36">
        <v>468020.12900689413</v>
      </c>
      <c r="C13" s="36">
        <v>366770.61918515322</v>
      </c>
      <c r="D13" s="36">
        <v>101249.50982174091</v>
      </c>
      <c r="F13" s="33">
        <v>2.7914912181983</v>
      </c>
      <c r="G13" s="33">
        <v>2.1725997526110423</v>
      </c>
      <c r="H13" s="33">
        <v>5.0975710519592496</v>
      </c>
      <c r="J13" s="38"/>
      <c r="K13" s="38"/>
      <c r="L13" s="38"/>
    </row>
    <row r="14" spans="1:12" x14ac:dyDescent="0.2">
      <c r="A14" s="37">
        <v>2003</v>
      </c>
      <c r="B14" s="36">
        <v>495110.5</v>
      </c>
      <c r="C14" s="36">
        <v>386715.7</v>
      </c>
      <c r="D14" s="36">
        <v>108394.8</v>
      </c>
      <c r="F14" s="33">
        <f t="shared" ref="F14:H21" si="0">((B14/B13-1)*100)</f>
        <v>5.7882918520170801</v>
      </c>
      <c r="G14" s="33">
        <f t="shared" si="0"/>
        <v>5.4380257772987273</v>
      </c>
      <c r="H14" s="33">
        <f t="shared" si="0"/>
        <v>7.0571108846245512</v>
      </c>
      <c r="J14" s="38"/>
      <c r="K14" s="38"/>
      <c r="L14" s="38"/>
    </row>
    <row r="15" spans="1:12" x14ac:dyDescent="0.2">
      <c r="A15" s="37">
        <v>2004</v>
      </c>
      <c r="B15" s="36">
        <v>504288.53386881307</v>
      </c>
      <c r="C15" s="36">
        <v>392652.4440947994</v>
      </c>
      <c r="D15" s="36">
        <v>111636.08977401361</v>
      </c>
      <c r="F15" s="33">
        <f t="shared" si="0"/>
        <v>1.8537344428795288</v>
      </c>
      <c r="G15" s="33">
        <f t="shared" si="0"/>
        <v>1.5351701766438186</v>
      </c>
      <c r="H15" s="33">
        <f t="shared" si="0"/>
        <v>2.9902631620830622</v>
      </c>
      <c r="J15" s="38"/>
      <c r="K15" s="38"/>
      <c r="L15" s="38"/>
    </row>
    <row r="16" spans="1:12" x14ac:dyDescent="0.2">
      <c r="A16" s="37">
        <v>2005</v>
      </c>
      <c r="B16" s="36">
        <v>531624.14020660904</v>
      </c>
      <c r="C16" s="36">
        <v>414288.67975644569</v>
      </c>
      <c r="D16" s="36">
        <v>117335.46045016324</v>
      </c>
      <c r="F16" s="33">
        <f t="shared" si="0"/>
        <v>5.4206281725428074</v>
      </c>
      <c r="G16" s="33">
        <f t="shared" si="0"/>
        <v>5.5102765784446728</v>
      </c>
      <c r="H16" s="33">
        <f t="shared" si="0"/>
        <v>5.1053119897758403</v>
      </c>
      <c r="J16" s="38"/>
      <c r="K16" s="38"/>
      <c r="L16" s="38"/>
    </row>
    <row r="17" spans="1:12" x14ac:dyDescent="0.2">
      <c r="A17" s="37">
        <v>2006</v>
      </c>
      <c r="B17" s="36">
        <v>548320.00862344517</v>
      </c>
      <c r="C17" s="36">
        <v>427741.17436198273</v>
      </c>
      <c r="D17" s="36">
        <v>120578.74934571391</v>
      </c>
      <c r="F17" s="33">
        <f t="shared" si="0"/>
        <v>3.1405399330338035</v>
      </c>
      <c r="G17" s="33">
        <f t="shared" si="0"/>
        <v>3.247130627234518</v>
      </c>
      <c r="H17" s="33">
        <f t="shared" si="0"/>
        <v>2.7641165621267616</v>
      </c>
      <c r="J17" s="38"/>
      <c r="K17" s="38"/>
      <c r="L17" s="38"/>
    </row>
    <row r="18" spans="1:12" x14ac:dyDescent="0.2">
      <c r="A18" s="37">
        <v>2007</v>
      </c>
      <c r="B18" s="36">
        <v>557947.80385946622</v>
      </c>
      <c r="C18" s="36">
        <v>436733.13076017203</v>
      </c>
      <c r="D18" s="36">
        <v>121214.59275598543</v>
      </c>
      <c r="F18" s="33">
        <f t="shared" si="0"/>
        <v>1.7558715867749486</v>
      </c>
      <c r="G18" s="33">
        <f t="shared" si="0"/>
        <v>2.1021956587653046</v>
      </c>
      <c r="H18" s="33">
        <f t="shared" si="0"/>
        <v>0.52732626082270251</v>
      </c>
      <c r="J18" s="34"/>
      <c r="K18" s="38"/>
      <c r="L18" s="38"/>
    </row>
    <row r="19" spans="1:12" x14ac:dyDescent="0.2">
      <c r="A19" s="37">
        <v>2008</v>
      </c>
      <c r="B19" s="36">
        <v>580954.16011566238</v>
      </c>
      <c r="C19" s="36">
        <v>458970.46560975013</v>
      </c>
      <c r="D19" s="36">
        <v>121983.77087550191</v>
      </c>
      <c r="F19" s="33">
        <f t="shared" si="0"/>
        <v>4.1233886211318183</v>
      </c>
      <c r="G19" s="33">
        <f t="shared" si="0"/>
        <v>5.0917444277405854</v>
      </c>
      <c r="H19" s="33">
        <f t="shared" si="0"/>
        <v>0.63455900979256796</v>
      </c>
      <c r="I19" s="36"/>
      <c r="J19" s="34"/>
      <c r="K19" s="34"/>
      <c r="L19" s="38"/>
    </row>
    <row r="20" spans="1:12" x14ac:dyDescent="0.2">
      <c r="A20" s="37">
        <v>2009</v>
      </c>
      <c r="B20" s="36">
        <v>592049.82027036708</v>
      </c>
      <c r="C20" s="36">
        <v>461325.04499034502</v>
      </c>
      <c r="D20" s="36">
        <v>130724.77528002208</v>
      </c>
      <c r="F20" s="33">
        <f t="shared" si="0"/>
        <v>1.9099028660876982</v>
      </c>
      <c r="G20" s="33">
        <f t="shared" si="0"/>
        <v>0.51301326708828032</v>
      </c>
      <c r="H20" s="33">
        <f t="shared" si="0"/>
        <v>7.1657109316954459</v>
      </c>
    </row>
    <row r="21" spans="1:12" x14ac:dyDescent="0.2">
      <c r="A21" s="37" t="s">
        <v>9</v>
      </c>
      <c r="B21" s="36">
        <v>592462.27025461814</v>
      </c>
      <c r="C21" s="36">
        <v>457776.579158223</v>
      </c>
      <c r="D21" s="36">
        <v>134685.69109639505</v>
      </c>
      <c r="E21" s="35">
        <f>SUM(F7:F21)</f>
        <v>92.402739031409482</v>
      </c>
      <c r="F21" s="33">
        <f t="shared" si="0"/>
        <v>6.966474275131862E-2</v>
      </c>
      <c r="G21" s="33">
        <f t="shared" si="0"/>
        <v>-0.76918993899329768</v>
      </c>
      <c r="H21" s="33">
        <f t="shared" si="0"/>
        <v>3.0299656724506852</v>
      </c>
    </row>
    <row r="22" spans="1:12" x14ac:dyDescent="0.2">
      <c r="A22" s="32" t="s">
        <v>7</v>
      </c>
      <c r="B22" s="32"/>
      <c r="C22" s="32"/>
      <c r="D22" s="32"/>
      <c r="E22" s="32"/>
      <c r="F22" s="34"/>
      <c r="G22" s="33"/>
      <c r="H22" s="34"/>
      <c r="I22" s="33"/>
    </row>
    <row r="23" spans="1:12" ht="28.5" customHeight="1" x14ac:dyDescent="0.2">
      <c r="A23" s="74" t="s">
        <v>17</v>
      </c>
      <c r="B23" s="74"/>
      <c r="C23" s="74"/>
      <c r="D23" s="74"/>
      <c r="E23" s="74"/>
      <c r="F23" s="74"/>
      <c r="G23" s="74"/>
      <c r="H23" s="74"/>
    </row>
    <row r="24" spans="1:12" ht="12.75" customHeight="1" x14ac:dyDescent="0.2">
      <c r="A24" s="79" t="s">
        <v>16</v>
      </c>
      <c r="B24" s="79"/>
      <c r="C24" s="79"/>
      <c r="D24" s="79"/>
      <c r="E24" s="79"/>
      <c r="F24" s="79"/>
      <c r="G24" s="79"/>
      <c r="H24" s="79"/>
      <c r="I24" s="32"/>
      <c r="J24" s="32"/>
      <c r="K24" s="32"/>
      <c r="L24" s="32"/>
    </row>
    <row r="25" spans="1:12" ht="21.75" customHeight="1" x14ac:dyDescent="0.2">
      <c r="A25" s="75" t="s">
        <v>15</v>
      </c>
      <c r="B25" s="75"/>
      <c r="C25" s="75"/>
      <c r="D25" s="75"/>
      <c r="E25" s="75"/>
      <c r="F25" s="75"/>
      <c r="G25" s="75"/>
      <c r="H25" s="75"/>
    </row>
    <row r="26" spans="1:12" x14ac:dyDescent="0.2">
      <c r="A26" s="31"/>
      <c r="B26" s="30"/>
      <c r="C26" s="30"/>
      <c r="D26" s="30"/>
      <c r="E26" s="30"/>
    </row>
    <row r="27" spans="1:12" x14ac:dyDescent="0.2">
      <c r="C27" s="28"/>
      <c r="D27" s="26"/>
    </row>
    <row r="28" spans="1:12" x14ac:dyDescent="0.2">
      <c r="B28" s="29"/>
      <c r="C28" s="27"/>
      <c r="D28" s="25"/>
    </row>
    <row r="29" spans="1:12" x14ac:dyDescent="0.2">
      <c r="B29" s="28"/>
      <c r="C29" s="26"/>
      <c r="D29" s="26"/>
    </row>
    <row r="30" spans="1:12" x14ac:dyDescent="0.2">
      <c r="B30" s="25"/>
      <c r="C30" s="27"/>
      <c r="D30" s="26"/>
    </row>
    <row r="31" spans="1:12" x14ac:dyDescent="0.2">
      <c r="B31" s="25"/>
      <c r="C31" s="25"/>
    </row>
  </sheetData>
  <mergeCells count="7">
    <mergeCell ref="A23:H23"/>
    <mergeCell ref="A25:H25"/>
    <mergeCell ref="A1:H1"/>
    <mergeCell ref="A2:A3"/>
    <mergeCell ref="B2:D2"/>
    <mergeCell ref="F2:H2"/>
    <mergeCell ref="A24:H24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R53"/>
  <sheetViews>
    <sheetView zoomScaleNormal="100" workbookViewId="0">
      <selection activeCell="A2" sqref="A2:A3"/>
    </sheetView>
  </sheetViews>
  <sheetFormatPr baseColWidth="10" defaultRowHeight="12.75" x14ac:dyDescent="0.2"/>
  <cols>
    <col min="1" max="3" width="11.42578125" style="24"/>
    <col min="4" max="4" width="0.42578125" style="25" customWidth="1"/>
    <col min="5" max="5" width="9.7109375" style="25" customWidth="1"/>
    <col min="6" max="7" width="11.42578125" style="24"/>
    <col min="8" max="8" width="0.42578125" style="25" customWidth="1"/>
    <col min="9" max="10" width="11.42578125" style="24"/>
    <col min="11" max="11" width="0.42578125" style="25" customWidth="1"/>
    <col min="12" max="13" width="11.42578125" style="24"/>
    <col min="14" max="14" width="0.42578125" style="25" customWidth="1"/>
    <col min="15" max="16384" width="11.42578125" style="24"/>
  </cols>
  <sheetData>
    <row r="1" spans="1:18" ht="16.5" customHeight="1" x14ac:dyDescent="0.2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23.25" customHeight="1" x14ac:dyDescent="0.2">
      <c r="A2" s="80" t="s">
        <v>0</v>
      </c>
      <c r="B2" s="81" t="s">
        <v>60</v>
      </c>
      <c r="C2" s="82"/>
      <c r="D2" s="63"/>
      <c r="E2" s="82" t="s">
        <v>59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8" s="59" customFormat="1" ht="45" x14ac:dyDescent="0.2">
      <c r="A3" s="80"/>
      <c r="B3" s="62" t="s">
        <v>21</v>
      </c>
      <c r="C3" s="60" t="s">
        <v>53</v>
      </c>
      <c r="D3" s="61"/>
      <c r="E3" s="60" t="s">
        <v>58</v>
      </c>
      <c r="F3" s="60" t="s">
        <v>57</v>
      </c>
      <c r="G3" s="60" t="s">
        <v>53</v>
      </c>
      <c r="H3" s="61"/>
      <c r="I3" s="60" t="s">
        <v>56</v>
      </c>
      <c r="J3" s="60" t="s">
        <v>53</v>
      </c>
      <c r="K3" s="61"/>
      <c r="L3" s="60" t="s">
        <v>55</v>
      </c>
      <c r="M3" s="60" t="s">
        <v>53</v>
      </c>
      <c r="N3" s="61"/>
      <c r="O3" s="60" t="s">
        <v>54</v>
      </c>
      <c r="P3" s="60" t="s">
        <v>53</v>
      </c>
    </row>
    <row r="4" spans="1:18" x14ac:dyDescent="0.2">
      <c r="A4" s="37">
        <v>1990</v>
      </c>
      <c r="B4" s="56" t="s">
        <v>48</v>
      </c>
      <c r="C4" s="56" t="s">
        <v>48</v>
      </c>
      <c r="D4" s="58"/>
      <c r="E4" s="58" t="s">
        <v>52</v>
      </c>
      <c r="F4" s="57">
        <v>21325832</v>
      </c>
      <c r="G4" s="56" t="s">
        <v>48</v>
      </c>
      <c r="H4" s="58"/>
      <c r="I4" s="57">
        <v>2100520</v>
      </c>
      <c r="J4" s="56" t="s">
        <v>48</v>
      </c>
      <c r="K4" s="58"/>
      <c r="L4" s="57">
        <v>1252027</v>
      </c>
      <c r="M4" s="56" t="s">
        <v>48</v>
      </c>
      <c r="N4" s="58"/>
      <c r="O4" s="57">
        <v>25091966</v>
      </c>
      <c r="P4" s="56" t="s">
        <v>48</v>
      </c>
      <c r="Q4" s="44"/>
      <c r="R4" s="44"/>
    </row>
    <row r="5" spans="1:18" x14ac:dyDescent="0.2">
      <c r="A5" s="37">
        <v>1991</v>
      </c>
      <c r="B5" s="56" t="s">
        <v>48</v>
      </c>
      <c r="C5" s="56" t="s">
        <v>48</v>
      </c>
      <c r="D5" s="58"/>
      <c r="E5" s="58" t="s">
        <v>51</v>
      </c>
      <c r="F5" s="57">
        <v>21349235</v>
      </c>
      <c r="G5" s="56">
        <f>(F5/F4-1)*100</f>
        <v>0.10974014988021086</v>
      </c>
      <c r="H5" s="58"/>
      <c r="I5" s="57">
        <v>2136194</v>
      </c>
      <c r="J5" s="56">
        <f t="shared" ref="J5:J14" si="0">(I5/I4-1)*100</f>
        <v>1.6983413630910382</v>
      </c>
      <c r="K5" s="58"/>
      <c r="L5" s="57">
        <v>1316315</v>
      </c>
      <c r="M5" s="56">
        <f>(L5/L4-1)*100</f>
        <v>5.1347135485097395</v>
      </c>
      <c r="N5" s="58"/>
      <c r="O5" s="57">
        <v>25209046</v>
      </c>
      <c r="P5" s="56">
        <f t="shared" ref="P5:P14" si="1">(O5/O4-1)*100</f>
        <v>0.46660353357723672</v>
      </c>
      <c r="Q5" s="44"/>
      <c r="R5" s="44"/>
    </row>
    <row r="6" spans="1:18" x14ac:dyDescent="0.2">
      <c r="A6" s="37">
        <v>1992</v>
      </c>
      <c r="B6" s="56" t="s">
        <v>48</v>
      </c>
      <c r="C6" s="56" t="s">
        <v>48</v>
      </c>
      <c r="D6" s="58"/>
      <c r="E6" s="58" t="s">
        <v>50</v>
      </c>
      <c r="F6" s="57">
        <v>21487657</v>
      </c>
      <c r="G6" s="56">
        <f>(F6/F5-1)*100</f>
        <v>0.64836983620255584</v>
      </c>
      <c r="H6" s="58"/>
      <c r="I6" s="57">
        <v>2177225</v>
      </c>
      <c r="J6" s="56">
        <f t="shared" si="0"/>
        <v>1.9207525159231853</v>
      </c>
      <c r="K6" s="58"/>
      <c r="L6" s="57">
        <v>1306621</v>
      </c>
      <c r="M6" s="56">
        <f>(L6/L5-1)*100</f>
        <v>-0.73644986192514805</v>
      </c>
      <c r="N6" s="58"/>
      <c r="O6" s="57">
        <v>25374066</v>
      </c>
      <c r="P6" s="56">
        <f t="shared" si="1"/>
        <v>0.65460628696540901</v>
      </c>
      <c r="Q6" s="44"/>
      <c r="R6" s="44"/>
    </row>
    <row r="7" spans="1:18" x14ac:dyDescent="0.2">
      <c r="A7" s="37">
        <v>1993</v>
      </c>
      <c r="B7" s="56" t="s">
        <v>48</v>
      </c>
      <c r="C7" s="56" t="s">
        <v>48</v>
      </c>
      <c r="D7" s="58"/>
      <c r="E7" s="58" t="s">
        <v>49</v>
      </c>
      <c r="F7" s="57">
        <v>21791398</v>
      </c>
      <c r="G7" s="56">
        <f>(F7/F6-1)*100</f>
        <v>1.4135603523455442</v>
      </c>
      <c r="H7" s="58"/>
      <c r="I7" s="57">
        <v>2244134</v>
      </c>
      <c r="J7" s="56">
        <f t="shared" si="0"/>
        <v>3.0731320832711351</v>
      </c>
      <c r="K7" s="58"/>
      <c r="L7" s="57">
        <v>1368027</v>
      </c>
      <c r="M7" s="56">
        <f>(L7/L6-1)*100</f>
        <v>4.6996030218403151</v>
      </c>
      <c r="N7" s="58"/>
      <c r="O7" s="57">
        <v>25794587</v>
      </c>
      <c r="P7" s="56">
        <f t="shared" si="1"/>
        <v>1.6572866169734191</v>
      </c>
      <c r="Q7" s="44"/>
      <c r="R7" s="44"/>
    </row>
    <row r="8" spans="1:18" x14ac:dyDescent="0.2">
      <c r="A8" s="37">
        <v>1994</v>
      </c>
      <c r="B8" s="36">
        <v>250670.81343195442</v>
      </c>
      <c r="C8" s="56" t="s">
        <v>48</v>
      </c>
      <c r="D8" s="58"/>
      <c r="E8" s="58" t="s">
        <v>47</v>
      </c>
      <c r="F8" s="57">
        <v>22160209</v>
      </c>
      <c r="G8" s="56">
        <v>1.692461401512646</v>
      </c>
      <c r="H8" s="58"/>
      <c r="I8" s="57">
        <v>2343477</v>
      </c>
      <c r="J8" s="56">
        <f t="shared" si="0"/>
        <v>4.4267855662807998</v>
      </c>
      <c r="K8" s="58"/>
      <c r="L8" s="57">
        <v>1420461</v>
      </c>
      <c r="M8" s="56">
        <f>(L8/L7-1)*100</f>
        <v>3.8328190890969172</v>
      </c>
      <c r="N8" s="58"/>
      <c r="O8" s="57">
        <v>26352116</v>
      </c>
      <c r="P8" s="56">
        <f t="shared" si="1"/>
        <v>2.1614185953045206</v>
      </c>
      <c r="Q8" s="44"/>
      <c r="R8" s="44"/>
    </row>
    <row r="9" spans="1:18" x14ac:dyDescent="0.2">
      <c r="A9" s="37">
        <v>1995</v>
      </c>
      <c r="B9" s="36">
        <v>253164.01648075623</v>
      </c>
      <c r="C9" s="56">
        <f t="shared" ref="C9:C14" si="2">(B9/B8-1)*100</f>
        <v>0.99461242203158218</v>
      </c>
      <c r="D9" s="58"/>
      <c r="E9" s="58" t="s">
        <v>46</v>
      </c>
      <c r="F9" s="57">
        <v>22480724</v>
      </c>
      <c r="G9" s="56">
        <v>1.446353687368207</v>
      </c>
      <c r="H9" s="58"/>
      <c r="I9" s="57">
        <v>2438676</v>
      </c>
      <c r="J9" s="56">
        <f t="shared" si="0"/>
        <v>4.0622971763750959</v>
      </c>
      <c r="K9" s="58"/>
      <c r="L9" s="57">
        <v>1532846</v>
      </c>
      <c r="M9" s="56">
        <v>7.9118680484715931</v>
      </c>
      <c r="N9" s="58"/>
      <c r="O9" s="57">
        <v>26915649</v>
      </c>
      <c r="P9" s="56">
        <f t="shared" si="1"/>
        <v>2.1384734341636902</v>
      </c>
      <c r="Q9" s="44"/>
      <c r="R9" s="44"/>
    </row>
    <row r="10" spans="1:18" x14ac:dyDescent="0.2">
      <c r="A10" s="37">
        <v>1996</v>
      </c>
      <c r="B10" s="36">
        <v>346737.92319078883</v>
      </c>
      <c r="C10" s="56">
        <f t="shared" si="2"/>
        <v>36.961772060187492</v>
      </c>
      <c r="D10" s="58"/>
      <c r="E10" s="58" t="s">
        <v>45</v>
      </c>
      <c r="F10" s="57">
        <v>22698124</v>
      </c>
      <c r="G10" s="56">
        <v>0.96705070530647141</v>
      </c>
      <c r="H10" s="58"/>
      <c r="I10" s="57">
        <v>2606099</v>
      </c>
      <c r="J10" s="56">
        <f t="shared" si="0"/>
        <v>6.8653236428291464</v>
      </c>
      <c r="K10" s="58"/>
      <c r="L10" s="57">
        <v>1612318</v>
      </c>
      <c r="M10" s="56">
        <v>5.1846043242439244</v>
      </c>
      <c r="N10" s="58"/>
      <c r="O10" s="57">
        <v>27623709</v>
      </c>
      <c r="P10" s="56">
        <f t="shared" si="1"/>
        <v>2.6306629277265348</v>
      </c>
      <c r="Q10" s="44"/>
      <c r="R10" s="44"/>
    </row>
    <row r="11" spans="1:18" x14ac:dyDescent="0.2">
      <c r="A11" s="37">
        <v>1997</v>
      </c>
      <c r="B11" s="36">
        <v>364765.19611553242</v>
      </c>
      <c r="C11" s="56">
        <f t="shared" si="2"/>
        <v>5.1991062179905567</v>
      </c>
      <c r="D11" s="58"/>
      <c r="E11" s="58" t="s">
        <v>44</v>
      </c>
      <c r="F11" s="57">
        <v>22889279</v>
      </c>
      <c r="G11" s="56">
        <v>0.84216210996115315</v>
      </c>
      <c r="H11" s="58"/>
      <c r="I11" s="57">
        <v>2713897</v>
      </c>
      <c r="J11" s="56">
        <f t="shared" si="0"/>
        <v>4.1363739443513126</v>
      </c>
      <c r="K11" s="58"/>
      <c r="L11" s="57">
        <v>1727484</v>
      </c>
      <c r="M11" s="56">
        <v>7.1428837239303933</v>
      </c>
      <c r="N11" s="58"/>
      <c r="O11" s="57">
        <v>28094244</v>
      </c>
      <c r="P11" s="56">
        <f t="shared" si="1"/>
        <v>1.7033737214651401</v>
      </c>
      <c r="Q11" s="44"/>
      <c r="R11" s="44"/>
    </row>
    <row r="12" spans="1:18" x14ac:dyDescent="0.2">
      <c r="A12" s="37">
        <v>1998</v>
      </c>
      <c r="B12" s="36">
        <v>417980.14811637427</v>
      </c>
      <c r="C12" s="56">
        <f t="shared" si="2"/>
        <v>14.588823870133449</v>
      </c>
      <c r="D12" s="58"/>
      <c r="E12" s="58" t="s">
        <v>43</v>
      </c>
      <c r="F12" s="57">
        <v>23128985</v>
      </c>
      <c r="G12" s="56">
        <v>1.047241374444341</v>
      </c>
      <c r="H12" s="58"/>
      <c r="I12" s="57">
        <v>2805534</v>
      </c>
      <c r="J12" s="56">
        <f t="shared" si="0"/>
        <v>3.376583562309099</v>
      </c>
      <c r="K12" s="58"/>
      <c r="L12" s="57">
        <v>1837884</v>
      </c>
      <c r="M12" s="56">
        <v>6.3907972519571921</v>
      </c>
      <c r="N12" s="58"/>
      <c r="O12" s="57">
        <v>28618043</v>
      </c>
      <c r="P12" s="56">
        <f t="shared" si="1"/>
        <v>1.8644352914426232</v>
      </c>
      <c r="Q12" s="44"/>
      <c r="R12" s="44"/>
    </row>
    <row r="13" spans="1:18" x14ac:dyDescent="0.2">
      <c r="A13" s="37">
        <v>1999</v>
      </c>
      <c r="B13" s="36">
        <v>423553.66081436485</v>
      </c>
      <c r="C13" s="56">
        <f t="shared" si="2"/>
        <v>1.3334395719767134</v>
      </c>
      <c r="D13" s="58"/>
      <c r="E13" s="58" t="s">
        <v>42</v>
      </c>
      <c r="F13" s="57">
        <v>23368247</v>
      </c>
      <c r="G13" s="56">
        <v>1.0344682224490143</v>
      </c>
      <c r="H13" s="58"/>
      <c r="I13" s="57">
        <v>2892846</v>
      </c>
      <c r="J13" s="56">
        <f t="shared" si="0"/>
        <v>3.1121348021446282</v>
      </c>
      <c r="K13" s="58"/>
      <c r="L13" s="57">
        <v>1962763</v>
      </c>
      <c r="M13" s="56">
        <v>6.7947160974250798</v>
      </c>
      <c r="N13" s="58"/>
      <c r="O13" s="57">
        <v>29216210</v>
      </c>
      <c r="P13" s="56">
        <f t="shared" si="1"/>
        <v>2.0901743700643571</v>
      </c>
      <c r="Q13" s="44"/>
      <c r="R13" s="44"/>
    </row>
    <row r="14" spans="1:18" x14ac:dyDescent="0.2">
      <c r="A14" s="37">
        <v>2000</v>
      </c>
      <c r="B14" s="36">
        <v>453271.6553494776</v>
      </c>
      <c r="C14" s="56">
        <f t="shared" si="2"/>
        <v>7.0163469908332443</v>
      </c>
      <c r="D14" s="58"/>
      <c r="E14" s="58" t="s">
        <v>41</v>
      </c>
      <c r="F14" s="57">
        <v>23565795</v>
      </c>
      <c r="G14" s="56">
        <v>0.84536935954160342</v>
      </c>
      <c r="H14" s="58"/>
      <c r="I14" s="57">
        <v>2955783</v>
      </c>
      <c r="J14" s="56">
        <f t="shared" si="0"/>
        <v>2.1756083801211634</v>
      </c>
      <c r="K14" s="58"/>
      <c r="L14" s="57">
        <v>2047895</v>
      </c>
      <c r="M14" s="56">
        <v>4.3373550449035347</v>
      </c>
      <c r="N14" s="58"/>
      <c r="O14" s="57">
        <v>29621175</v>
      </c>
      <c r="P14" s="56">
        <f t="shared" si="1"/>
        <v>1.3860969646644739</v>
      </c>
      <c r="Q14" s="44"/>
      <c r="R14" s="44"/>
    </row>
    <row r="15" spans="1:18" x14ac:dyDescent="0.2">
      <c r="A15" s="53" t="s">
        <v>40</v>
      </c>
      <c r="B15" s="49">
        <f>B14-B8</f>
        <v>202600.84191752318</v>
      </c>
      <c r="C15" s="52">
        <f>AVERAGE(C9:C14)</f>
        <v>11.015683522192171</v>
      </c>
      <c r="D15" s="58"/>
      <c r="E15" s="52" t="s">
        <v>39</v>
      </c>
      <c r="F15" s="49">
        <f>F14-F4</f>
        <v>2239963</v>
      </c>
      <c r="G15" s="52">
        <f>AVERAGE(G5:G14)</f>
        <v>1.0046777199011747</v>
      </c>
      <c r="H15" s="52"/>
      <c r="I15" s="49">
        <f>I14-I4</f>
        <v>855263</v>
      </c>
      <c r="J15" s="52">
        <f>AVERAGE(J5:J14)</f>
        <v>3.4847333036696604</v>
      </c>
      <c r="K15" s="52"/>
      <c r="L15" s="49">
        <f>L14-L4</f>
        <v>795868</v>
      </c>
      <c r="M15" s="52">
        <f>AVERAGE(M5:M14)</f>
        <v>5.0692910288453534</v>
      </c>
      <c r="N15" s="52"/>
      <c r="O15" s="49">
        <f>O14-O4</f>
        <v>4529209</v>
      </c>
      <c r="P15" s="52">
        <f>AVERAGE(P5:P14)</f>
        <v>1.6753131742347402</v>
      </c>
      <c r="Q15" s="44"/>
      <c r="R15" s="44"/>
    </row>
    <row r="16" spans="1:18" x14ac:dyDescent="0.2">
      <c r="A16" s="37">
        <v>2001</v>
      </c>
      <c r="B16" s="36">
        <v>455310.1851722484</v>
      </c>
      <c r="C16" s="56">
        <f>(B16/B14-1)*100</f>
        <v>0.44973688487075503</v>
      </c>
      <c r="D16" s="58"/>
      <c r="E16" s="58" t="s">
        <v>38</v>
      </c>
      <c r="F16" s="57">
        <v>23755909</v>
      </c>
      <c r="G16" s="56">
        <v>0.80673705257980899</v>
      </c>
      <c r="H16" s="58"/>
      <c r="I16" s="57">
        <v>3120475</v>
      </c>
      <c r="J16" s="56">
        <f>(I16/I14-1)*100</f>
        <v>5.5718569326638656</v>
      </c>
      <c r="K16" s="58"/>
      <c r="L16" s="57">
        <v>2147075</v>
      </c>
      <c r="M16" s="56">
        <v>4.8430217369542783</v>
      </c>
      <c r="N16" s="58"/>
      <c r="O16" s="57">
        <v>30115758</v>
      </c>
      <c r="P16" s="56">
        <f>(O16/O14-1)*100</f>
        <v>1.669694061764937</v>
      </c>
      <c r="Q16" s="44"/>
      <c r="R16" s="44"/>
    </row>
    <row r="17" spans="1:18" x14ac:dyDescent="0.2">
      <c r="A17" s="37">
        <v>2002</v>
      </c>
      <c r="B17" s="36">
        <v>468020.12900689413</v>
      </c>
      <c r="C17" s="56">
        <f t="shared" ref="C17:C25" si="3">(B17/B16-1)*100</f>
        <v>2.7914912181983054</v>
      </c>
      <c r="D17" s="58"/>
      <c r="E17" s="58" t="s">
        <v>37</v>
      </c>
      <c r="F17" s="57">
        <v>24153164</v>
      </c>
      <c r="G17" s="56">
        <f>(F17/F16-1)*100</f>
        <v>1.6722365791180582</v>
      </c>
      <c r="H17" s="58"/>
      <c r="I17" s="57">
        <v>3295272</v>
      </c>
      <c r="J17" s="56">
        <f t="shared" ref="J17:J24" si="4">(I17/I16-1)*100</f>
        <v>5.6016151387208613</v>
      </c>
      <c r="K17" s="58"/>
      <c r="L17" s="57">
        <v>2236791</v>
      </c>
      <c r="M17" s="56">
        <f>(L17/L16-1)*100</f>
        <v>4.1785219426428988</v>
      </c>
      <c r="N17" s="58"/>
      <c r="O17" s="57">
        <v>30918070</v>
      </c>
      <c r="P17" s="56">
        <f t="shared" ref="P17:P24" si="5">(O17/O16-1)*100</f>
        <v>2.664093661530953</v>
      </c>
      <c r="Q17" s="44"/>
      <c r="R17" s="44"/>
    </row>
    <row r="18" spans="1:18" x14ac:dyDescent="0.2">
      <c r="A18" s="37">
        <v>2003</v>
      </c>
      <c r="B18" s="36">
        <v>495110.5</v>
      </c>
      <c r="C18" s="56">
        <f t="shared" si="3"/>
        <v>5.7882918520170801</v>
      </c>
      <c r="D18" s="58"/>
      <c r="E18" s="58" t="s">
        <v>36</v>
      </c>
      <c r="F18" s="57">
        <v>24304397</v>
      </c>
      <c r="G18" s="56">
        <v>0.62614156886442451</v>
      </c>
      <c r="H18" s="58"/>
      <c r="I18" s="57">
        <v>3443740</v>
      </c>
      <c r="J18" s="56">
        <f t="shared" si="4"/>
        <v>4.5054854348897555</v>
      </c>
      <c r="K18" s="58"/>
      <c r="L18" s="57">
        <v>2322781</v>
      </c>
      <c r="M18" s="56">
        <v>3.8443466555435846</v>
      </c>
      <c r="N18" s="58"/>
      <c r="O18" s="57">
        <v>31250594</v>
      </c>
      <c r="P18" s="56">
        <f t="shared" si="5"/>
        <v>1.075500508278826</v>
      </c>
      <c r="Q18" s="44"/>
      <c r="R18" s="44"/>
    </row>
    <row r="19" spans="1:18" x14ac:dyDescent="0.2">
      <c r="A19" s="37">
        <v>2004</v>
      </c>
      <c r="B19" s="36">
        <v>504288.53386881307</v>
      </c>
      <c r="C19" s="56">
        <f t="shared" si="3"/>
        <v>1.8537344428795288</v>
      </c>
      <c r="D19" s="58"/>
      <c r="E19" s="58" t="s">
        <v>35</v>
      </c>
      <c r="F19" s="57">
        <v>24634065</v>
      </c>
      <c r="G19" s="56">
        <v>1.3564129980266459</v>
      </c>
      <c r="H19" s="58"/>
      <c r="I19" s="57">
        <v>3547924</v>
      </c>
      <c r="J19" s="56">
        <f t="shared" si="4"/>
        <v>3.0253155000087073</v>
      </c>
      <c r="K19" s="58"/>
      <c r="L19" s="57">
        <v>2384858</v>
      </c>
      <c r="M19" s="56">
        <v>2.6725291794620354</v>
      </c>
      <c r="N19" s="58"/>
      <c r="O19" s="57">
        <v>31688122</v>
      </c>
      <c r="P19" s="56">
        <f t="shared" si="5"/>
        <v>1.4000629876027348</v>
      </c>
      <c r="Q19" s="44"/>
      <c r="R19" s="44"/>
    </row>
    <row r="20" spans="1:18" x14ac:dyDescent="0.2">
      <c r="A20" s="37">
        <v>2005</v>
      </c>
      <c r="B20" s="36">
        <v>531624.14020660904</v>
      </c>
      <c r="C20" s="56">
        <f t="shared" si="3"/>
        <v>5.4206281725428074</v>
      </c>
      <c r="D20" s="58"/>
      <c r="E20" s="58" t="s">
        <v>34</v>
      </c>
      <c r="F20" s="57">
        <v>24979618</v>
      </c>
      <c r="G20" s="56">
        <v>1.4027445328247623</v>
      </c>
      <c r="H20" s="58"/>
      <c r="I20" s="57">
        <v>3658754</v>
      </c>
      <c r="J20" s="56">
        <f t="shared" si="4"/>
        <v>3.1237985932054846</v>
      </c>
      <c r="K20" s="58"/>
      <c r="L20" s="57">
        <v>2446726</v>
      </c>
      <c r="M20" s="56">
        <v>2.5942005771412813</v>
      </c>
      <c r="N20" s="58"/>
      <c r="O20" s="57">
        <v>32312386</v>
      </c>
      <c r="P20" s="56">
        <f t="shared" si="5"/>
        <v>1.9700252353231917</v>
      </c>
      <c r="Q20" s="44"/>
      <c r="R20" s="44"/>
    </row>
    <row r="21" spans="1:18" x14ac:dyDescent="0.2">
      <c r="A21" s="37">
        <v>2006</v>
      </c>
      <c r="B21" s="36">
        <v>548320.00862344517</v>
      </c>
      <c r="C21" s="56">
        <f t="shared" si="3"/>
        <v>3.1405399330338035</v>
      </c>
      <c r="D21" s="58"/>
      <c r="E21" s="58" t="s">
        <v>33</v>
      </c>
      <c r="F21" s="57">
        <v>25380505</v>
      </c>
      <c r="G21" s="56">
        <v>1.6048564073317673</v>
      </c>
      <c r="H21" s="58"/>
      <c r="I21" s="57">
        <v>3742943</v>
      </c>
      <c r="J21" s="56">
        <f t="shared" si="4"/>
        <v>2.3010292575013302</v>
      </c>
      <c r="K21" s="58"/>
      <c r="L21" s="57">
        <v>2528664</v>
      </c>
      <c r="M21" s="56">
        <v>3.3488833649538252</v>
      </c>
      <c r="N21" s="58"/>
      <c r="O21" s="57">
        <v>32956583</v>
      </c>
      <c r="P21" s="56">
        <f t="shared" si="5"/>
        <v>1.993653455365374</v>
      </c>
      <c r="Q21" s="44"/>
      <c r="R21" s="44"/>
    </row>
    <row r="22" spans="1:18" x14ac:dyDescent="0.2">
      <c r="A22" s="37">
        <v>2007</v>
      </c>
      <c r="B22" s="36">
        <v>557947.80385946622</v>
      </c>
      <c r="C22" s="56">
        <f t="shared" si="3"/>
        <v>1.7558715867749486</v>
      </c>
      <c r="D22" s="58"/>
      <c r="E22" s="58" t="s">
        <v>32</v>
      </c>
      <c r="F22" s="57">
        <v>25516150</v>
      </c>
      <c r="G22" s="56">
        <v>0.53444563061293415</v>
      </c>
      <c r="H22" s="58"/>
      <c r="I22" s="57">
        <v>3830042</v>
      </c>
      <c r="J22" s="56">
        <f t="shared" si="4"/>
        <v>2.3270191397517959</v>
      </c>
      <c r="K22" s="58"/>
      <c r="L22" s="57">
        <v>2623367</v>
      </c>
      <c r="M22" s="56">
        <v>3.7451792725328392</v>
      </c>
      <c r="N22" s="58"/>
      <c r="O22" s="57">
        <v>33447443</v>
      </c>
      <c r="P22" s="56">
        <f t="shared" si="5"/>
        <v>1.4894141179624176</v>
      </c>
      <c r="Q22" s="44"/>
      <c r="R22" s="44"/>
    </row>
    <row r="23" spans="1:18" x14ac:dyDescent="0.2">
      <c r="A23" s="37">
        <v>2008</v>
      </c>
      <c r="B23" s="36">
        <v>580954.1601156611</v>
      </c>
      <c r="C23" s="56">
        <f t="shared" si="3"/>
        <v>4.1233886211315962</v>
      </c>
      <c r="D23" s="58"/>
      <c r="E23" s="58" t="s">
        <v>31</v>
      </c>
      <c r="F23" s="57">
        <v>25603606</v>
      </c>
      <c r="G23" s="56">
        <v>0.34274763238184569</v>
      </c>
      <c r="H23" s="58"/>
      <c r="I23" s="57">
        <v>3923822</v>
      </c>
      <c r="J23" s="56">
        <f t="shared" si="4"/>
        <v>2.4485371178697202</v>
      </c>
      <c r="K23" s="58"/>
      <c r="L23" s="57">
        <v>2705190</v>
      </c>
      <c r="M23" s="56">
        <v>3.1190069860602909</v>
      </c>
      <c r="N23" s="58"/>
      <c r="O23" s="57">
        <v>33747186</v>
      </c>
      <c r="P23" s="56">
        <f t="shared" si="5"/>
        <v>0.89616118039277382</v>
      </c>
      <c r="Q23" s="44"/>
      <c r="R23" s="44"/>
    </row>
    <row r="24" spans="1:18" x14ac:dyDescent="0.2">
      <c r="A24" s="37">
        <v>2009</v>
      </c>
      <c r="B24" s="36">
        <v>592049.82027036708</v>
      </c>
      <c r="C24" s="56">
        <f t="shared" si="3"/>
        <v>1.9099028660879203</v>
      </c>
      <c r="D24" s="55"/>
      <c r="E24" s="58" t="s">
        <v>30</v>
      </c>
      <c r="F24" s="36">
        <v>25596861</v>
      </c>
      <c r="G24" s="56">
        <f>((F24/F23-1)*100)</f>
        <v>-2.6343945458306983E-2</v>
      </c>
      <c r="H24" s="58"/>
      <c r="I24" s="57">
        <v>4054709</v>
      </c>
      <c r="J24" s="56">
        <f t="shared" si="4"/>
        <v>3.3357017724045646</v>
      </c>
      <c r="K24" s="58"/>
      <c r="L24" s="36">
        <v>2847300</v>
      </c>
      <c r="M24" s="56">
        <f>((L24/L23-1)*100)</f>
        <v>5.2532354474177367</v>
      </c>
      <c r="N24" s="58"/>
      <c r="O24" s="57">
        <f>F24+I24+L24+1496100</f>
        <v>33994970</v>
      </c>
      <c r="P24" s="56">
        <f t="shared" si="5"/>
        <v>0.73423603378368618</v>
      </c>
    </row>
    <row r="25" spans="1:18" x14ac:dyDescent="0.2">
      <c r="A25" s="37" t="s">
        <v>9</v>
      </c>
      <c r="B25" s="36">
        <v>592462.27025461814</v>
      </c>
      <c r="C25" s="56">
        <f t="shared" si="3"/>
        <v>6.966474275131862E-2</v>
      </c>
      <c r="D25" s="55"/>
      <c r="E25" s="54"/>
      <c r="F25" s="39"/>
      <c r="G25" s="39"/>
      <c r="H25" s="54"/>
      <c r="I25" s="39"/>
      <c r="J25" s="39"/>
      <c r="K25" s="54"/>
      <c r="L25" s="39"/>
      <c r="M25" s="39"/>
      <c r="N25" s="54"/>
      <c r="O25" s="39"/>
      <c r="P25" s="39"/>
    </row>
    <row r="26" spans="1:18" ht="14.25" customHeight="1" x14ac:dyDescent="0.2">
      <c r="A26" s="53" t="s">
        <v>29</v>
      </c>
      <c r="B26" s="49">
        <f>B25-B16</f>
        <v>137152.08508236974</v>
      </c>
      <c r="C26" s="52">
        <f>AVERAGE(C16:C25)</f>
        <v>2.7303250320288059</v>
      </c>
      <c r="D26" s="51"/>
      <c r="E26" s="48" t="s">
        <v>28</v>
      </c>
      <c r="F26" s="49">
        <f>F24-F16</f>
        <v>1840952</v>
      </c>
      <c r="G26" s="48">
        <f>AVERAGE(G16:G24)</f>
        <v>0.92444205069799346</v>
      </c>
      <c r="H26" s="50"/>
      <c r="I26" s="49">
        <f>I24-I16</f>
        <v>934234</v>
      </c>
      <c r="J26" s="48">
        <f>AVERAGE(J16:J24)</f>
        <v>3.5822620985573419</v>
      </c>
      <c r="K26" s="50"/>
      <c r="L26" s="49">
        <f>L24-L16</f>
        <v>700225</v>
      </c>
      <c r="M26" s="48">
        <f>AVERAGE(M16:M24)</f>
        <v>3.7332139069676415</v>
      </c>
      <c r="N26" s="50"/>
      <c r="O26" s="49">
        <f>O24-O16</f>
        <v>3879212</v>
      </c>
      <c r="P26" s="48">
        <f>AVERAGE(P16:P24)</f>
        <v>1.5436490268894325</v>
      </c>
    </row>
    <row r="27" spans="1:18" ht="11.25" customHeight="1" x14ac:dyDescent="0.2">
      <c r="A27" s="32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8" ht="11.25" customHeight="1" x14ac:dyDescent="0.2">
      <c r="A28" s="47" t="s">
        <v>26</v>
      </c>
      <c r="B28" s="32"/>
      <c r="C28" s="3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8" ht="11.25" customHeight="1" x14ac:dyDescent="0.2">
      <c r="A29" s="47" t="s">
        <v>25</v>
      </c>
      <c r="B29" s="32"/>
      <c r="C29" s="32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8" ht="17.25" customHeight="1" x14ac:dyDescent="0.2">
      <c r="A30" s="74" t="s">
        <v>17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8" x14ac:dyDescent="0.2">
      <c r="A31" s="79" t="s">
        <v>16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8" x14ac:dyDescent="0.2">
      <c r="A32" s="32" t="s">
        <v>24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6" ht="11.25" customHeight="1" x14ac:dyDescent="0.2">
      <c r="A33" s="32" t="s">
        <v>23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20.25" customHeight="1" x14ac:dyDescent="0.2">
      <c r="A34" s="75" t="s">
        <v>22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x14ac:dyDescent="0.2">
      <c r="D35" s="43"/>
      <c r="E35" s="43"/>
      <c r="I35" s="44"/>
    </row>
    <row r="36" spans="1:16" x14ac:dyDescent="0.2">
      <c r="D36" s="43"/>
      <c r="E36" s="43"/>
    </row>
    <row r="37" spans="1:16" x14ac:dyDescent="0.2">
      <c r="E37" s="43"/>
    </row>
    <row r="38" spans="1:16" x14ac:dyDescent="0.2">
      <c r="B38" s="37"/>
      <c r="C38" s="37"/>
    </row>
    <row r="39" spans="1:16" x14ac:dyDescent="0.2">
      <c r="B39" s="37"/>
      <c r="C39" s="37"/>
    </row>
    <row r="40" spans="1:16" x14ac:dyDescent="0.2">
      <c r="B40" s="37"/>
      <c r="C40" s="37"/>
    </row>
    <row r="41" spans="1:16" x14ac:dyDescent="0.2">
      <c r="B41" s="37"/>
      <c r="C41" s="37"/>
    </row>
    <row r="42" spans="1:16" x14ac:dyDescent="0.2">
      <c r="B42" s="37"/>
      <c r="C42" s="37"/>
    </row>
    <row r="43" spans="1:16" x14ac:dyDescent="0.2">
      <c r="B43" s="37"/>
      <c r="C43" s="37"/>
    </row>
    <row r="44" spans="1:16" x14ac:dyDescent="0.2">
      <c r="B44" s="37"/>
      <c r="C44" s="37"/>
    </row>
    <row r="45" spans="1:16" x14ac:dyDescent="0.2">
      <c r="B45" s="37"/>
      <c r="C45" s="37"/>
    </row>
    <row r="46" spans="1:16" x14ac:dyDescent="0.2">
      <c r="B46" s="37"/>
      <c r="C46" s="37"/>
    </row>
    <row r="47" spans="1:16" x14ac:dyDescent="0.2">
      <c r="B47" s="37"/>
      <c r="C47" s="37"/>
    </row>
    <row r="48" spans="1:16" x14ac:dyDescent="0.2">
      <c r="B48" s="37"/>
      <c r="C48" s="37"/>
    </row>
    <row r="49" spans="2:3" x14ac:dyDescent="0.2">
      <c r="B49" s="37"/>
      <c r="C49" s="37"/>
    </row>
    <row r="50" spans="2:3" x14ac:dyDescent="0.2">
      <c r="B50" s="37"/>
      <c r="C50" s="37"/>
    </row>
    <row r="51" spans="2:3" x14ac:dyDescent="0.2">
      <c r="B51" s="37"/>
      <c r="C51" s="37"/>
    </row>
    <row r="52" spans="2:3" x14ac:dyDescent="0.2">
      <c r="B52" s="37"/>
      <c r="C52" s="37"/>
    </row>
    <row r="53" spans="2:3" x14ac:dyDescent="0.2">
      <c r="B53" s="37"/>
      <c r="C53" s="37"/>
    </row>
  </sheetData>
  <mergeCells count="7">
    <mergeCell ref="A34:P34"/>
    <mergeCell ref="A1:P1"/>
    <mergeCell ref="A2:A3"/>
    <mergeCell ref="B2:C2"/>
    <mergeCell ref="E2:P2"/>
    <mergeCell ref="A30:P30"/>
    <mergeCell ref="A31:P31"/>
  </mergeCells>
  <pageMargins left="0.75" right="0.75" top="1" bottom="1" header="0" footer="0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931A29-4C0B-47EB-B45A-37007F21F8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4AD1EB-9F66-4752-BB56-7E47C2E9096E}">
  <ds:schemaRefs>
    <ds:schemaRef ds:uri="5286b80d-c0ec-434a-867e-86e6d884ca8d"/>
    <ds:schemaRef ds:uri="http://purl.org/dc/elements/1.1/"/>
    <ds:schemaRef ds:uri="http://schemas.microsoft.com/office/2006/metadata/properties"/>
    <ds:schemaRef ds:uri="d2e1af6d-1fab-4044-bf43-a489e8c8b9b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F595C9-DA57-456D-89BD-438CF40D8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Indice</vt:lpstr>
      <vt:lpstr>AR03a-1</vt:lpstr>
      <vt:lpstr>AR03a-2</vt:lpstr>
      <vt:lpstr>AR03a-3</vt:lpstr>
      <vt:lpstr>'AR03a-1'!Área_de_impresión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 Escobar</dc:creator>
  <cp:lastModifiedBy>Carlos Basurto Troncoso</cp:lastModifiedBy>
  <cp:lastPrinted>2011-06-02T22:11:26Z</cp:lastPrinted>
  <dcterms:created xsi:type="dcterms:W3CDTF">2007-10-30T20:01:51Z</dcterms:created>
  <dcterms:modified xsi:type="dcterms:W3CDTF">2018-03-06T19:37:28Z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