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pezma\Desktop\CS01c_tablas\"/>
    </mc:Choice>
  </mc:AlternateContent>
  <xr:revisionPtr revIDLastSave="0" documentId="13_ncr:1_{79031729-8B1A-41B4-99A6-F7DEE04A72B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Índice" sheetId="5" r:id="rId1"/>
    <sheet name="CS01c-1" sheetId="1" r:id="rId2"/>
    <sheet name="CS01c-2" sheetId="3" r:id="rId3"/>
    <sheet name="CS01c-2 gráfica" sheetId="4" r:id="rId4"/>
    <sheet name="Hoja1" sheetId="2" state="hidden" r:id="rId5"/>
  </sheets>
  <externalReferences>
    <externalReference r:id="rId6"/>
  </externalReferences>
  <definedNames>
    <definedName name="_xlnm.Print_Area" localSheetId="1">'CS01c-1'!$A$1:$O$41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3" l="1"/>
  <c r="N40" i="3" s="1"/>
  <c r="L40" i="3"/>
  <c r="I40" i="3"/>
  <c r="H40" i="3"/>
  <c r="J40" i="3" s="1"/>
  <c r="C40" i="3"/>
  <c r="E40" i="3" s="1"/>
  <c r="M39" i="3"/>
  <c r="O39" i="3" s="1"/>
  <c r="L39" i="3"/>
  <c r="I39" i="3"/>
  <c r="H39" i="3"/>
  <c r="J39" i="3" s="1"/>
  <c r="K40" i="3" s="1"/>
  <c r="E39" i="3"/>
  <c r="C39" i="3"/>
  <c r="D39" i="3" s="1"/>
  <c r="M38" i="3"/>
  <c r="O38" i="3" s="1"/>
  <c r="L38" i="3"/>
  <c r="H38" i="3"/>
  <c r="J38" i="3" s="1"/>
  <c r="C38" i="3"/>
  <c r="E38" i="3" s="1"/>
  <c r="M37" i="3"/>
  <c r="O37" i="3" s="1"/>
  <c r="L37" i="3"/>
  <c r="H37" i="3"/>
  <c r="J37" i="3" s="1"/>
  <c r="E37" i="3"/>
  <c r="D37" i="3"/>
  <c r="C37" i="3"/>
  <c r="M36" i="3"/>
  <c r="O36" i="3" s="1"/>
  <c r="L36" i="3"/>
  <c r="H36" i="3"/>
  <c r="J36" i="3" s="1"/>
  <c r="E36" i="3"/>
  <c r="C36" i="3"/>
  <c r="D36" i="3" s="1"/>
  <c r="M33" i="3"/>
  <c r="O33" i="3" s="1"/>
  <c r="L33" i="3"/>
  <c r="H33" i="3"/>
  <c r="J33" i="3" s="1"/>
  <c r="C33" i="3"/>
  <c r="E33" i="3" s="1"/>
  <c r="M32" i="3"/>
  <c r="O32" i="3" s="1"/>
  <c r="L32" i="3"/>
  <c r="H32" i="3"/>
  <c r="I32" i="3" s="1"/>
  <c r="E32" i="3"/>
  <c r="C32" i="3"/>
  <c r="D32" i="3" s="1"/>
  <c r="M31" i="3"/>
  <c r="O31" i="3" s="1"/>
  <c r="L31" i="3"/>
  <c r="H31" i="3"/>
  <c r="J31" i="3" s="1"/>
  <c r="E31" i="3"/>
  <c r="C31" i="3"/>
  <c r="D31" i="3" s="1"/>
  <c r="M28" i="3"/>
  <c r="O28" i="3" s="1"/>
  <c r="L28" i="3"/>
  <c r="H28" i="3"/>
  <c r="J28" i="3" s="1"/>
  <c r="C28" i="3"/>
  <c r="E28" i="3" s="1"/>
  <c r="M27" i="3"/>
  <c r="O27" i="3" s="1"/>
  <c r="L27" i="3"/>
  <c r="I27" i="3"/>
  <c r="H27" i="3"/>
  <c r="J27" i="3" s="1"/>
  <c r="C27" i="3"/>
  <c r="E27" i="3" s="1"/>
  <c r="M24" i="3"/>
  <c r="N24" i="3" s="1"/>
  <c r="L24" i="3"/>
  <c r="J24" i="3"/>
  <c r="H24" i="3"/>
  <c r="I24" i="3" s="1"/>
  <c r="C24" i="3"/>
  <c r="D24" i="3" s="1"/>
  <c r="M23" i="3"/>
  <c r="O23" i="3" s="1"/>
  <c r="L23" i="3"/>
  <c r="H23" i="3"/>
  <c r="J23" i="3" s="1"/>
  <c r="D23" i="3"/>
  <c r="C23" i="3"/>
  <c r="E23" i="3" s="1"/>
  <c r="N22" i="3"/>
  <c r="M22" i="3"/>
  <c r="O22" i="3" s="1"/>
  <c r="L22" i="3"/>
  <c r="H22" i="3"/>
  <c r="J22" i="3" s="1"/>
  <c r="C22" i="3"/>
  <c r="E22" i="3" s="1"/>
  <c r="N21" i="3"/>
  <c r="M21" i="3"/>
  <c r="O21" i="3" s="1"/>
  <c r="L21" i="3"/>
  <c r="H21" i="3"/>
  <c r="J21" i="3" s="1"/>
  <c r="C21" i="3"/>
  <c r="D21" i="3" s="1"/>
  <c r="M18" i="3"/>
  <c r="O18" i="3" s="1"/>
  <c r="L18" i="3"/>
  <c r="H18" i="3"/>
  <c r="J18" i="3" s="1"/>
  <c r="D18" i="3"/>
  <c r="C18" i="3"/>
  <c r="E18" i="3" s="1"/>
  <c r="M17" i="3"/>
  <c r="O17" i="3" s="1"/>
  <c r="L17" i="3"/>
  <c r="H17" i="3"/>
  <c r="J17" i="3" s="1"/>
  <c r="C17" i="3"/>
  <c r="E17" i="3" s="1"/>
  <c r="O14" i="3"/>
  <c r="M14" i="3"/>
  <c r="N14" i="3" s="1"/>
  <c r="L14" i="3"/>
  <c r="I14" i="3"/>
  <c r="H14" i="3"/>
  <c r="J14" i="3" s="1"/>
  <c r="C14" i="3"/>
  <c r="D14" i="3" s="1"/>
  <c r="M13" i="3"/>
  <c r="O13" i="3" s="1"/>
  <c r="L13" i="3"/>
  <c r="H13" i="3"/>
  <c r="J13" i="3" s="1"/>
  <c r="C13" i="3"/>
  <c r="E13" i="3" s="1"/>
  <c r="M12" i="3"/>
  <c r="O12" i="3" s="1"/>
  <c r="L12" i="3"/>
  <c r="I12" i="3"/>
  <c r="H12" i="3"/>
  <c r="J12" i="3" s="1"/>
  <c r="C12" i="3"/>
  <c r="E12" i="3" s="1"/>
  <c r="F11" i="3"/>
  <c r="M9" i="3"/>
  <c r="N9" i="3" s="1"/>
  <c r="L9" i="3"/>
  <c r="J9" i="3"/>
  <c r="H9" i="3"/>
  <c r="I9" i="3" s="1"/>
  <c r="C9" i="3"/>
  <c r="D9" i="3" s="1"/>
  <c r="N8" i="3"/>
  <c r="M8" i="3"/>
  <c r="O8" i="3" s="1"/>
  <c r="L8" i="3"/>
  <c r="I8" i="3"/>
  <c r="H8" i="3"/>
  <c r="J8" i="3" s="1"/>
  <c r="C8" i="3"/>
  <c r="E8" i="3" s="1"/>
  <c r="X7" i="3"/>
  <c r="T7" i="3"/>
  <c r="H7" i="3"/>
  <c r="J7" i="3" s="1"/>
  <c r="E7" i="3"/>
  <c r="D7" i="3"/>
  <c r="C7" i="3"/>
  <c r="AL37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5" i="1"/>
  <c r="AM38" i="1"/>
  <c r="AL38" i="1" s="1"/>
  <c r="AK38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5" i="1"/>
  <c r="M6" i="1"/>
  <c r="F6" i="1" s="1"/>
  <c r="M7" i="1"/>
  <c r="F7" i="1" s="1"/>
  <c r="M8" i="1"/>
  <c r="F8" i="1"/>
  <c r="M9" i="1"/>
  <c r="F9" i="1" s="1"/>
  <c r="M10" i="1"/>
  <c r="F10" i="1" s="1"/>
  <c r="M11" i="1"/>
  <c r="F11" i="1" s="1"/>
  <c r="M12" i="1"/>
  <c r="F12" i="1" s="1"/>
  <c r="M13" i="1"/>
  <c r="F13" i="1" s="1"/>
  <c r="M14" i="1"/>
  <c r="F14" i="1"/>
  <c r="M15" i="1"/>
  <c r="F15" i="1" s="1"/>
  <c r="M16" i="1"/>
  <c r="F16" i="1" s="1"/>
  <c r="M17" i="1"/>
  <c r="F17" i="1" s="1"/>
  <c r="M18" i="1"/>
  <c r="F18" i="1" s="1"/>
  <c r="M19" i="1"/>
  <c r="F19" i="1"/>
  <c r="M20" i="1"/>
  <c r="F20" i="1" s="1"/>
  <c r="M21" i="1"/>
  <c r="F21" i="1" s="1"/>
  <c r="M22" i="1"/>
  <c r="F22" i="1" s="1"/>
  <c r="M23" i="1"/>
  <c r="F23" i="1" s="1"/>
  <c r="M24" i="1"/>
  <c r="F24" i="1" s="1"/>
  <c r="M25" i="1"/>
  <c r="F25" i="1"/>
  <c r="M26" i="1"/>
  <c r="F26" i="1" s="1"/>
  <c r="M27" i="1"/>
  <c r="F27" i="1"/>
  <c r="M28" i="1"/>
  <c r="F28" i="1" s="1"/>
  <c r="M29" i="1"/>
  <c r="F29" i="1" s="1"/>
  <c r="M30" i="1"/>
  <c r="F30" i="1" s="1"/>
  <c r="M31" i="1"/>
  <c r="F31" i="1"/>
  <c r="M32" i="1"/>
  <c r="F32" i="1" s="1"/>
  <c r="M33" i="1"/>
  <c r="F33" i="1"/>
  <c r="M34" i="1"/>
  <c r="F34" i="1" s="1"/>
  <c r="M35" i="1"/>
  <c r="F35" i="1" s="1"/>
  <c r="M36" i="1"/>
  <c r="F36" i="1" s="1"/>
  <c r="M5" i="1"/>
  <c r="F5" i="1" s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5" i="1"/>
  <c r="G24" i="1"/>
  <c r="G20" i="1"/>
  <c r="G16" i="1"/>
  <c r="G15" i="1"/>
  <c r="G25" i="1"/>
  <c r="G34" i="1"/>
  <c r="G36" i="1"/>
  <c r="G35" i="1"/>
  <c r="G28" i="1"/>
  <c r="G17" i="1"/>
  <c r="G14" i="1"/>
  <c r="G18" i="1"/>
  <c r="G31" i="1"/>
  <c r="G22" i="1"/>
  <c r="G12" i="1"/>
  <c r="G29" i="1"/>
  <c r="G8" i="1"/>
  <c r="G33" i="1"/>
  <c r="G21" i="1"/>
  <c r="G26" i="1"/>
  <c r="G10" i="1"/>
  <c r="G19" i="1"/>
  <c r="G5" i="1"/>
  <c r="G6" i="1"/>
  <c r="G27" i="1"/>
  <c r="G32" i="1"/>
  <c r="G7" i="1"/>
  <c r="G9" i="1"/>
  <c r="G30" i="1"/>
  <c r="G23" i="1"/>
  <c r="G13" i="1"/>
  <c r="G11" i="1"/>
  <c r="L38" i="1"/>
  <c r="N38" i="1"/>
  <c r="P38" i="1"/>
  <c r="P6" i="1"/>
  <c r="P7" i="1"/>
  <c r="P8" i="1"/>
  <c r="P11" i="1"/>
  <c r="P12" i="1"/>
  <c r="P9" i="1"/>
  <c r="P10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5" i="1"/>
  <c r="S38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K38" i="1"/>
  <c r="D38" i="1" s="1"/>
  <c r="V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J38" i="1"/>
  <c r="U5" i="1"/>
  <c r="X38" i="1"/>
  <c r="M38" i="1"/>
  <c r="I7" i="3" l="1"/>
  <c r="D8" i="3"/>
  <c r="D12" i="3"/>
  <c r="D13" i="3"/>
  <c r="F14" i="3" s="1"/>
  <c r="I17" i="3"/>
  <c r="D22" i="3"/>
  <c r="E24" i="3"/>
  <c r="D27" i="3"/>
  <c r="F28" i="3" s="1"/>
  <c r="D28" i="3"/>
  <c r="D33" i="3"/>
  <c r="F33" i="3" s="1"/>
  <c r="D38" i="3"/>
  <c r="D40" i="3"/>
  <c r="F40" i="3" s="1"/>
  <c r="V38" i="1"/>
  <c r="U38" i="1"/>
  <c r="W38" i="1"/>
  <c r="O9" i="3"/>
  <c r="E14" i="3"/>
  <c r="D17" i="3"/>
  <c r="P22" i="3"/>
  <c r="F37" i="3"/>
  <c r="E21" i="3"/>
  <c r="F22" i="3" s="1"/>
  <c r="O24" i="3"/>
  <c r="O40" i="3"/>
  <c r="F32" i="3"/>
  <c r="F39" i="3"/>
  <c r="F38" i="3"/>
  <c r="O7" i="3"/>
  <c r="F18" i="3"/>
  <c r="F24" i="3"/>
  <c r="F23" i="3"/>
  <c r="I22" i="3"/>
  <c r="I37" i="3"/>
  <c r="E9" i="3"/>
  <c r="I13" i="3"/>
  <c r="K14" i="3" s="1"/>
  <c r="I18" i="3"/>
  <c r="K18" i="3" s="1"/>
  <c r="I21" i="3"/>
  <c r="I23" i="3"/>
  <c r="K24" i="3" s="1"/>
  <c r="I28" i="3"/>
  <c r="K28" i="3" s="1"/>
  <c r="I31" i="3"/>
  <c r="K32" i="3" s="1"/>
  <c r="J32" i="3"/>
  <c r="I33" i="3"/>
  <c r="I36" i="3"/>
  <c r="I38" i="3"/>
  <c r="K39" i="3" s="1"/>
  <c r="N31" i="3"/>
  <c r="N32" i="3"/>
  <c r="P32" i="3" s="1"/>
  <c r="N36" i="3"/>
  <c r="N37" i="3"/>
  <c r="N12" i="3"/>
  <c r="N13" i="3"/>
  <c r="P13" i="3" s="1"/>
  <c r="N17" i="3"/>
  <c r="N18" i="3"/>
  <c r="P18" i="3" s="1"/>
  <c r="N23" i="3"/>
  <c r="P24" i="3" s="1"/>
  <c r="N27" i="3"/>
  <c r="N28" i="3"/>
  <c r="N33" i="3"/>
  <c r="N38" i="3"/>
  <c r="L7" i="3"/>
  <c r="N39" i="3"/>
  <c r="M7" i="3"/>
  <c r="N7" i="3" s="1"/>
  <c r="AF38" i="1"/>
  <c r="P38" i="3" l="1"/>
  <c r="K37" i="3"/>
  <c r="P14" i="3"/>
  <c r="F13" i="3"/>
  <c r="K22" i="3"/>
  <c r="P33" i="3"/>
  <c r="P40" i="3"/>
  <c r="P28" i="3"/>
  <c r="P37" i="3"/>
  <c r="P23" i="3"/>
  <c r="P39" i="3"/>
  <c r="K33" i="3"/>
  <c r="K13" i="3"/>
  <c r="K23" i="3"/>
  <c r="K38" i="3"/>
</calcChain>
</file>

<file path=xl/sharedStrings.xml><?xml version="1.0" encoding="utf-8"?>
<sst xmlns="http://schemas.openxmlformats.org/spreadsheetml/2006/main" count="166" uniqueCount="138">
  <si>
    <t>15-17</t>
  </si>
  <si>
    <t>15 - 24</t>
  </si>
  <si>
    <t>25 - 64</t>
  </si>
  <si>
    <t>15 y más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</si>
  <si>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</si>
  <si>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</si>
  <si>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</si>
  <si>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</si>
  <si>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</si>
  <si>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</si>
  <si>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</si>
  <si>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</si>
  <si>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</si>
  <si>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</si>
  <si>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</si>
  <si>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</si>
  <si>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</si>
  <si>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</si>
  <si>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</si>
  <si>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</si>
  <si>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</si>
  <si>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</si>
  <si>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</si>
  <si>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</si>
  <si>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</si>
  <si>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</si>
  <si>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</si>
  <si>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</si>
  <si>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</si>
  <si>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</si>
  <si>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</si>
  <si>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</si>
  <si>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</si>
  <si>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</si>
  <si>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</si>
  <si>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</si>
  <si>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</si>
  <si>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1</t>
    </r>
    <r>
      <rPr>
        <sz val="6"/>
        <rFont val="Arial"/>
        <family val="2"/>
      </rPr>
      <t xml:space="preserve"> Población atendible en la Educación Media Superior se refiere a la población entre 15 y 17 años que tiene completa la educación básica.</t>
    </r>
  </si>
  <si>
    <r>
      <rPr>
        <b/>
        <sz val="9"/>
        <color indexed="8"/>
        <rFont val="Arial Bold"/>
      </rPr>
      <t>Tabla de contingencia Entidad Federativa * sexo</t>
    </r>
  </si>
  <si>
    <r>
      <rPr>
        <sz val="9"/>
        <color indexed="8"/>
        <rFont val="Arial"/>
        <family val="2"/>
      </rPr>
      <t>Recuento</t>
    </r>
  </si>
  <si>
    <r>
      <rPr>
        <sz val="9"/>
        <color indexed="8"/>
        <rFont val="Arial"/>
        <family val="2"/>
      </rPr>
      <t>sexo</t>
    </r>
  </si>
  <si>
    <r>
      <rPr>
        <sz val="9"/>
        <color indexed="8"/>
        <rFont val="Arial"/>
        <family val="2"/>
      </rPr>
      <t>Total</t>
    </r>
  </si>
  <si>
    <r>
      <rPr>
        <sz val="9"/>
        <color indexed="8"/>
        <rFont val="Arial"/>
        <family val="2"/>
      </rPr>
      <t>Entidad Federativa</t>
    </r>
  </si>
  <si>
    <r>
      <rPr>
        <sz val="9"/>
        <color indexed="8"/>
        <rFont val="Arial"/>
        <family val="2"/>
      </rPr>
      <t>Aguascalientes</t>
    </r>
  </si>
  <si>
    <r>
      <rPr>
        <sz val="9"/>
        <color indexed="8"/>
        <rFont val="Arial"/>
        <family val="2"/>
      </rPr>
      <t>Baja California</t>
    </r>
  </si>
  <si>
    <r>
      <rPr>
        <sz val="9"/>
        <color indexed="8"/>
        <rFont val="Arial"/>
        <family val="2"/>
      </rPr>
      <t>Baja California Sur</t>
    </r>
  </si>
  <si>
    <r>
      <rPr>
        <sz val="9"/>
        <color indexed="8"/>
        <rFont val="Arial"/>
        <family val="2"/>
      </rPr>
      <t>Campeche</t>
    </r>
  </si>
  <si>
    <r>
      <rPr>
        <sz val="9"/>
        <color indexed="8"/>
        <rFont val="Arial"/>
        <family val="2"/>
      </rPr>
      <t>Coahuila</t>
    </r>
  </si>
  <si>
    <r>
      <rPr>
        <sz val="9"/>
        <color indexed="8"/>
        <rFont val="Arial"/>
        <family val="2"/>
      </rPr>
      <t>Colima</t>
    </r>
  </si>
  <si>
    <r>
      <rPr>
        <sz val="9"/>
        <color indexed="8"/>
        <rFont val="Arial"/>
        <family val="2"/>
      </rPr>
      <t>Chiapas</t>
    </r>
  </si>
  <si>
    <r>
      <rPr>
        <sz val="9"/>
        <color indexed="8"/>
        <rFont val="Arial"/>
        <family val="2"/>
      </rPr>
      <t>Chihuahua</t>
    </r>
  </si>
  <si>
    <r>
      <rPr>
        <sz val="9"/>
        <color indexed="8"/>
        <rFont val="Arial"/>
        <family val="2"/>
      </rPr>
      <t>Distrito Federal</t>
    </r>
  </si>
  <si>
    <r>
      <rPr>
        <sz val="9"/>
        <color indexed="8"/>
        <rFont val="Arial"/>
        <family val="2"/>
      </rPr>
      <t>Durango</t>
    </r>
  </si>
  <si>
    <r>
      <rPr>
        <sz val="9"/>
        <color indexed="8"/>
        <rFont val="Arial"/>
        <family val="2"/>
      </rPr>
      <t>Guanajuato</t>
    </r>
  </si>
  <si>
    <r>
      <rPr>
        <sz val="9"/>
        <color indexed="8"/>
        <rFont val="Arial"/>
        <family val="2"/>
      </rPr>
      <t>Guerrero</t>
    </r>
  </si>
  <si>
    <r>
      <rPr>
        <sz val="9"/>
        <color indexed="8"/>
        <rFont val="Arial"/>
        <family val="2"/>
      </rPr>
      <t>Hidalgo</t>
    </r>
  </si>
  <si>
    <r>
      <rPr>
        <sz val="9"/>
        <color indexed="8"/>
        <rFont val="Arial"/>
        <family val="2"/>
      </rPr>
      <t>Jalisco</t>
    </r>
  </si>
  <si>
    <r>
      <rPr>
        <sz val="9"/>
        <color indexed="8"/>
        <rFont val="Arial"/>
        <family val="2"/>
      </rPr>
      <t>Mexico</t>
    </r>
  </si>
  <si>
    <r>
      <rPr>
        <sz val="9"/>
        <color indexed="8"/>
        <rFont val="Arial"/>
        <family val="2"/>
      </rPr>
      <t>Michoacan</t>
    </r>
  </si>
  <si>
    <r>
      <rPr>
        <sz val="9"/>
        <color indexed="8"/>
        <rFont val="Arial"/>
        <family val="2"/>
      </rPr>
      <t>Morelos</t>
    </r>
  </si>
  <si>
    <r>
      <rPr>
        <sz val="9"/>
        <color indexed="8"/>
        <rFont val="Arial"/>
        <family val="2"/>
      </rPr>
      <t>Nayarit</t>
    </r>
  </si>
  <si>
    <r>
      <rPr>
        <sz val="9"/>
        <color indexed="8"/>
        <rFont val="Arial"/>
        <family val="2"/>
      </rPr>
      <t>Nuevo Leon</t>
    </r>
  </si>
  <si>
    <r>
      <rPr>
        <sz val="9"/>
        <color indexed="8"/>
        <rFont val="Arial"/>
        <family val="2"/>
      </rPr>
      <t>Oaxaca</t>
    </r>
  </si>
  <si>
    <r>
      <rPr>
        <sz val="9"/>
        <color indexed="8"/>
        <rFont val="Arial"/>
        <family val="2"/>
      </rPr>
      <t>Puebla</t>
    </r>
  </si>
  <si>
    <r>
      <rPr>
        <sz val="9"/>
        <color indexed="8"/>
        <rFont val="Arial"/>
        <family val="2"/>
      </rPr>
      <t>Queretaro</t>
    </r>
  </si>
  <si>
    <r>
      <rPr>
        <sz val="9"/>
        <color indexed="8"/>
        <rFont val="Arial"/>
        <family val="2"/>
      </rPr>
      <t>Quintana Roo</t>
    </r>
  </si>
  <si>
    <r>
      <rPr>
        <sz val="9"/>
        <color indexed="8"/>
        <rFont val="Arial"/>
        <family val="2"/>
      </rPr>
      <t>San Luis Potosi</t>
    </r>
  </si>
  <si>
    <r>
      <rPr>
        <sz val="9"/>
        <color indexed="8"/>
        <rFont val="Arial"/>
        <family val="2"/>
      </rPr>
      <t>Sinaloa</t>
    </r>
  </si>
  <si>
    <r>
      <rPr>
        <sz val="9"/>
        <color indexed="8"/>
        <rFont val="Arial"/>
        <family val="2"/>
      </rPr>
      <t>Sonora</t>
    </r>
  </si>
  <si>
    <r>
      <rPr>
        <sz val="9"/>
        <color indexed="8"/>
        <rFont val="Arial"/>
        <family val="2"/>
      </rPr>
      <t>Tabasco</t>
    </r>
  </si>
  <si>
    <r>
      <rPr>
        <sz val="9"/>
        <color indexed="8"/>
        <rFont val="Arial"/>
        <family val="2"/>
      </rPr>
      <t>Tamaulipas</t>
    </r>
  </si>
  <si>
    <r>
      <rPr>
        <sz val="9"/>
        <color indexed="8"/>
        <rFont val="Arial"/>
        <family val="2"/>
      </rPr>
      <t>Tlaxcala</t>
    </r>
  </si>
  <si>
    <r>
      <rPr>
        <sz val="9"/>
        <color indexed="8"/>
        <rFont val="Arial"/>
        <family val="2"/>
      </rPr>
      <t>Veracruz</t>
    </r>
  </si>
  <si>
    <r>
      <rPr>
        <sz val="9"/>
        <color indexed="8"/>
        <rFont val="Arial"/>
        <family val="2"/>
      </rPr>
      <t>Yucatan</t>
    </r>
  </si>
  <si>
    <r>
      <rPr>
        <sz val="9"/>
        <color indexed="8"/>
        <rFont val="Arial"/>
        <family val="2"/>
      </rPr>
      <t>Zacatecas</t>
    </r>
  </si>
  <si>
    <t xml:space="preserve">Población sin educación básica </t>
  </si>
  <si>
    <r>
      <t>Educación media superior</t>
    </r>
    <r>
      <rPr>
        <b/>
        <vertAlign val="superscript"/>
        <sz val="8"/>
        <rFont val="Arial"/>
        <family val="2"/>
      </rPr>
      <t>1</t>
    </r>
  </si>
  <si>
    <r>
      <t>Educación para adultos</t>
    </r>
    <r>
      <rPr>
        <b/>
        <vertAlign val="superscript"/>
        <sz val="8"/>
        <rFont val="Arial"/>
        <family val="2"/>
      </rPr>
      <t>2</t>
    </r>
  </si>
  <si>
    <t>Población total de 15 años y más</t>
  </si>
  <si>
    <t>Población atendible en media superior</t>
  </si>
  <si>
    <t>65 y más</t>
  </si>
  <si>
    <t>15-24 años</t>
  </si>
  <si>
    <t>25-64 años</t>
  </si>
  <si>
    <t>15 años y más</t>
  </si>
  <si>
    <t>Población atendible en secundaria</t>
  </si>
  <si>
    <t>POB TOT 12-14 ENIGH</t>
  </si>
  <si>
    <t>12-14</t>
  </si>
  <si>
    <t>Secundaria</t>
  </si>
  <si>
    <t>CS01c-1 Porcentajes de población atendible en edad escolar normativa de secundaria, en edad típica de media superior y en edad de educación para adultos (2008)</t>
  </si>
  <si>
    <t xml:space="preserve"> </t>
  </si>
  <si>
    <r>
      <t>2</t>
    </r>
    <r>
      <rPr>
        <sz val="6"/>
        <rFont val="Arial"/>
        <family val="2"/>
      </rPr>
      <t xml:space="preserve"> Población atendible en el INEA se refiere a la población de 15 años y más que no ha completado su educación básica.</t>
    </r>
  </si>
  <si>
    <r>
      <t xml:space="preserve"> Fuente: INEE, cálculos con base en la </t>
    </r>
    <r>
      <rPr>
        <i/>
        <sz val="6"/>
        <rFont val="Arial"/>
        <family val="2"/>
      </rPr>
      <t xml:space="preserve">Encuesta Nacional de Ingresos y Gastos de los Hogares 2008, </t>
    </r>
    <r>
      <rPr>
        <sz val="6"/>
        <rFont val="Arial"/>
        <family val="2"/>
      </rPr>
      <t>Inegi.</t>
    </r>
  </si>
  <si>
    <t>CS01c-2 Porcentaje de población atendible en secundaria, media superior y educación para adultos, según características seleccionadas (2008 y 2009)</t>
  </si>
  <si>
    <t>Características
seleccionadas</t>
  </si>
  <si>
    <t>Porcentaje de población atendible</t>
  </si>
  <si>
    <t xml:space="preserve">Población atendible </t>
  </si>
  <si>
    <t>Población total</t>
  </si>
  <si>
    <t>e.e.</t>
  </si>
  <si>
    <t>límite inferior</t>
  </si>
  <si>
    <t>límite superior</t>
  </si>
  <si>
    <t>Medio superior</t>
  </si>
  <si>
    <t>Educación para adultos</t>
  </si>
  <si>
    <t>12 - 14</t>
  </si>
  <si>
    <t>15 - 17</t>
  </si>
  <si>
    <t>15 o más</t>
  </si>
  <si>
    <t>Población (2008)</t>
  </si>
  <si>
    <t>Total</t>
  </si>
  <si>
    <t>Hombres</t>
  </si>
  <si>
    <t>Mujeres</t>
  </si>
  <si>
    <t>Tamaño de localidad (2008)</t>
  </si>
  <si>
    <t>Rural</t>
  </si>
  <si>
    <t>Semiurbana</t>
  </si>
  <si>
    <t>Urbana</t>
  </si>
  <si>
    <t>Tipo de hogar (2008)</t>
  </si>
  <si>
    <t>Hogar indígena</t>
  </si>
  <si>
    <t>Hogar no indígena</t>
  </si>
  <si>
    <t>Condición de pobreza (2008)</t>
  </si>
  <si>
    <t>Pobreza alimentaria</t>
  </si>
  <si>
    <t>Pobreza de capacidades</t>
  </si>
  <si>
    <t>Pobreza de patrimonio</t>
  </si>
  <si>
    <t>No pobres</t>
  </si>
  <si>
    <t>Marginación (2008)</t>
  </si>
  <si>
    <t>Alta marginación</t>
  </si>
  <si>
    <t>Baja marginación</t>
  </si>
  <si>
    <t>Condición de actividad (2009)</t>
  </si>
  <si>
    <r>
      <t xml:space="preserve">Trabajo extra domést. </t>
    </r>
    <r>
      <rPr>
        <sz val="10"/>
        <rFont val="Arial"/>
        <family val="2"/>
      </rPr>
      <t>≥</t>
    </r>
    <r>
      <rPr>
        <sz val="10"/>
        <rFont val="Arial"/>
        <family val="2"/>
      </rPr>
      <t xml:space="preserve"> 20 h</t>
    </r>
  </si>
  <si>
    <r>
      <t xml:space="preserve">Trabajo domést. </t>
    </r>
    <r>
      <rPr>
        <sz val="10"/>
        <rFont val="Arial"/>
        <family val="2"/>
      </rPr>
      <t>≥</t>
    </r>
    <r>
      <rPr>
        <sz val="10"/>
        <rFont val="Arial"/>
        <family val="2"/>
      </rPr>
      <t xml:space="preserve"> 20 h</t>
    </r>
  </si>
  <si>
    <t>No trabaja o menos de 20 h</t>
  </si>
  <si>
    <t>Nivel de escolaridad del jefe (2008)</t>
  </si>
  <si>
    <t>Sin instrucción</t>
  </si>
  <si>
    <t>Básica incompleta</t>
  </si>
  <si>
    <t>Básica completa</t>
  </si>
  <si>
    <t>Media Superior</t>
  </si>
  <si>
    <t>Superior</t>
  </si>
  <si>
    <t>* Diferencia estadísticamente significativa a 95% de confianza con respecto a la categoría previa.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</si>
  <si>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>Inegi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para las variables: Población, Tamaño de localidad, Tipo de hogar, Marginación, Nivel de escolaridad del jefe de hogar y Escolaridad media del jefe de hogar;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Inegi para la variable: Condición de pobreza; y </t>
    </r>
    <r>
      <rPr>
        <i/>
        <sz val="6"/>
        <rFont val="Arial"/>
        <family val="2"/>
      </rPr>
      <t>Encuesta Nacional de Ocupación y Empleo 2009 Cuarto Trimestre, Módulo de Trabajo Infantil</t>
    </r>
    <r>
      <rPr>
        <sz val="6"/>
        <rFont val="Arial"/>
        <family val="2"/>
      </rPr>
      <t>, Inegi para la variable: Condición de actividad.</t>
    </r>
  </si>
  <si>
    <t>Índice</t>
  </si>
  <si>
    <t>CS01c-2 Gráfica Población y porcentaje de población atendible en el sistema de educación para adultos por entidad federativa según grado de marginación (2008)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</si>
</sst>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\ ###\ ###"/>
    <numFmt numFmtId="165" formatCode="0.0"/>
    <numFmt numFmtId="166" formatCode="_-* #,##0.0_-;\-* #,##0.0_-;_-* &quot;-&quot;??_-;_-@_-"/>
    <numFmt numFmtId="167" formatCode="###0"/>
    <numFmt numFmtId="168" formatCode="0.000"/>
  </numFmts>
  <fonts count="15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b/>
      <vertAlign val="superscript"/>
      <sz val="8"/>
      <name val="Arial"/>
      <family val="2"/>
    </font>
    <font>
      <sz val="9"/>
      <name val="Arial"/>
      <family val="2"/>
    </font>
    <font>
      <i/>
      <sz val="6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164" fontId="1" fillId="0" borderId="1" xfId="0" applyNumberFormat="1" applyFont="1" applyBorder="1"/>
    <xf numFmtId="165" fontId="2" fillId="0" borderId="0" xfId="0" applyNumberFormat="1" applyFont="1" applyAlignment="1">
      <alignment horizontal="center"/>
    </xf>
    <xf numFmtId="167" fontId="8" fillId="0" borderId="2" xfId="0" applyNumberFormat="1" applyFont="1" applyBorder="1" applyAlignment="1">
      <alignment horizontal="right" vertical="top"/>
    </xf>
    <xf numFmtId="167" fontId="8" fillId="0" borderId="3" xfId="0" applyNumberFormat="1" applyFont="1" applyBorder="1" applyAlignment="1">
      <alignment horizontal="right" vertical="top"/>
    </xf>
    <xf numFmtId="167" fontId="8" fillId="0" borderId="4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top" wrapText="1"/>
    </xf>
    <xf numFmtId="167" fontId="8" fillId="0" borderId="11" xfId="0" applyNumberFormat="1" applyFont="1" applyBorder="1" applyAlignment="1">
      <alignment horizontal="right" vertical="top"/>
    </xf>
    <xf numFmtId="167" fontId="8" fillId="0" borderId="12" xfId="0" applyNumberFormat="1" applyFont="1" applyBorder="1" applyAlignment="1">
      <alignment horizontal="right" vertical="top"/>
    </xf>
    <xf numFmtId="0" fontId="8" fillId="0" borderId="13" xfId="0" applyFont="1" applyBorder="1" applyAlignment="1">
      <alignment horizontal="left" vertical="top" wrapText="1"/>
    </xf>
    <xf numFmtId="167" fontId="8" fillId="0" borderId="14" xfId="0" applyNumberFormat="1" applyFont="1" applyBorder="1" applyAlignment="1">
      <alignment horizontal="right" vertical="top"/>
    </xf>
    <xf numFmtId="167" fontId="8" fillId="0" borderId="15" xfId="0" applyNumberFormat="1" applyFont="1" applyBorder="1" applyAlignment="1">
      <alignment horizontal="right" vertical="top"/>
    </xf>
    <xf numFmtId="167" fontId="8" fillId="0" borderId="16" xfId="0" applyNumberFormat="1" applyFont="1" applyBorder="1" applyAlignment="1">
      <alignment horizontal="right" vertical="top"/>
    </xf>
    <xf numFmtId="167" fontId="8" fillId="0" borderId="17" xfId="0" applyNumberFormat="1" applyFont="1" applyBorder="1" applyAlignment="1">
      <alignment horizontal="right" vertical="top"/>
    </xf>
    <xf numFmtId="0" fontId="1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left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/>
    <xf numFmtId="165" fontId="2" fillId="0" borderId="29" xfId="0" applyNumberFormat="1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165" fontId="2" fillId="0" borderId="30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165" fontId="1" fillId="0" borderId="27" xfId="1" applyNumberFormat="1" applyFont="1" applyBorder="1" applyAlignment="1">
      <alignment horizontal="center"/>
    </xf>
    <xf numFmtId="165" fontId="1" fillId="0" borderId="26" xfId="1" applyNumberFormat="1" applyFont="1" applyBorder="1" applyAlignment="1">
      <alignment horizontal="center"/>
    </xf>
    <xf numFmtId="166" fontId="1" fillId="0" borderId="27" xfId="1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right" vertical="top"/>
    </xf>
    <xf numFmtId="164" fontId="1" fillId="0" borderId="26" xfId="0" applyNumberFormat="1" applyFont="1" applyBorder="1"/>
    <xf numFmtId="165" fontId="1" fillId="0" borderId="31" xfId="1" applyNumberFormat="1" applyFont="1" applyBorder="1" applyAlignment="1">
      <alignment horizontal="center"/>
    </xf>
    <xf numFmtId="0" fontId="5" fillId="0" borderId="0" xfId="3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vertical="center" wrapText="1"/>
    </xf>
    <xf numFmtId="0" fontId="1" fillId="0" borderId="40" xfId="3" applyFont="1" applyBorder="1" applyAlignment="1">
      <alignment horizontal="center" vertical="center" wrapText="1"/>
    </xf>
    <xf numFmtId="17" fontId="1" fillId="0" borderId="26" xfId="3" quotePrefix="1" applyNumberFormat="1" applyFont="1" applyBorder="1" applyAlignment="1">
      <alignment horizontal="center" vertical="center" wrapText="1"/>
    </xf>
    <xf numFmtId="17" fontId="1" fillId="0" borderId="26" xfId="3" applyNumberFormat="1" applyFont="1" applyBorder="1" applyAlignment="1">
      <alignment horizontal="center" vertical="center" wrapText="1"/>
    </xf>
    <xf numFmtId="0" fontId="1" fillId="0" borderId="41" xfId="3" applyFont="1" applyBorder="1" applyAlignment="1">
      <alignment horizontal="center" vertical="center" wrapText="1"/>
    </xf>
    <xf numFmtId="0" fontId="1" fillId="0" borderId="26" xfId="3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30" xfId="3" applyFont="1" applyBorder="1"/>
    <xf numFmtId="0" fontId="1" fillId="0" borderId="0" xfId="3" applyFont="1"/>
    <xf numFmtId="0" fontId="1" fillId="0" borderId="0" xfId="3" applyFont="1" applyAlignment="1">
      <alignment horizontal="left" indent="2"/>
    </xf>
    <xf numFmtId="165" fontId="2" fillId="0" borderId="0" xfId="3" applyNumberFormat="1" applyFont="1" applyAlignment="1">
      <alignment horizontal="center" vertical="center"/>
    </xf>
    <xf numFmtId="2" fontId="2" fillId="0" borderId="0" xfId="3" applyNumberFormat="1" applyFont="1" applyAlignment="1">
      <alignment horizontal="center" vertical="center"/>
    </xf>
    <xf numFmtId="165" fontId="2" fillId="0" borderId="0" xfId="3" applyNumberFormat="1" applyFont="1" applyAlignment="1">
      <alignment horizontal="center"/>
    </xf>
    <xf numFmtId="2" fontId="2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 vertical="center"/>
    </xf>
    <xf numFmtId="0" fontId="1" fillId="0" borderId="26" xfId="3" applyFont="1" applyBorder="1" applyAlignment="1">
      <alignment horizontal="left" indent="2"/>
    </xf>
    <xf numFmtId="165" fontId="2" fillId="0" borderId="26" xfId="3" applyNumberFormat="1" applyFont="1" applyBorder="1" applyAlignment="1">
      <alignment horizontal="center" vertical="center"/>
    </xf>
    <xf numFmtId="165" fontId="2" fillId="0" borderId="26" xfId="3" applyNumberFormat="1" applyFont="1" applyBorder="1" applyAlignment="1">
      <alignment horizontal="center"/>
    </xf>
    <xf numFmtId="164" fontId="2" fillId="0" borderId="26" xfId="3" applyNumberFormat="1" applyFont="1" applyBorder="1" applyAlignment="1">
      <alignment horizontal="center" vertical="center"/>
    </xf>
    <xf numFmtId="0" fontId="2" fillId="0" borderId="0" xfId="3" applyFont="1"/>
    <xf numFmtId="168" fontId="2" fillId="0" borderId="0" xfId="3" applyNumberFormat="1" applyFont="1" applyAlignment="1">
      <alignment horizontal="center" vertical="center"/>
    </xf>
    <xf numFmtId="168" fontId="5" fillId="0" borderId="0" xfId="3" applyNumberFormat="1"/>
    <xf numFmtId="0" fontId="1" fillId="0" borderId="2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0" xfId="3" applyFont="1" applyAlignment="1">
      <alignment horizontal="left" wrapText="1"/>
    </xf>
    <xf numFmtId="0" fontId="1" fillId="0" borderId="26" xfId="3" applyFont="1" applyBorder="1" applyAlignment="1">
      <alignment horizontal="left" vertical="center" wrapText="1"/>
    </xf>
    <xf numFmtId="0" fontId="1" fillId="0" borderId="0" xfId="3" applyFont="1" applyAlignment="1">
      <alignment horizontal="center" vertical="center" wrapText="1"/>
    </xf>
    <xf numFmtId="0" fontId="1" fillId="0" borderId="26" xfId="3" applyFont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13" fillId="0" borderId="0" xfId="4"/>
    <xf numFmtId="0" fontId="5" fillId="0" borderId="0" xfId="0" applyFont="1" applyFill="1"/>
    <xf numFmtId="0" fontId="14" fillId="0" borderId="0" xfId="0" applyFont="1"/>
  </cellXfs>
  <cellStyles count="5">
    <cellStyle name="Hipervínculo" xfId="4" builtinId="8"/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/>
              <a:t>CS01c-2 Población y porcentaje de población atendible en</a:t>
            </a:r>
            <a:r>
              <a:rPr lang="es-MX" sz="800" baseline="0"/>
              <a:t> el sistema de educación para adultos por entidad federativa según </a:t>
            </a:r>
            <a:r>
              <a:rPr lang="es-MX" sz="800"/>
              <a:t>grado de marginación (2008)</a:t>
            </a:r>
          </a:p>
        </c:rich>
      </c:tx>
      <c:layout>
        <c:manualLayout>
          <c:xMode val="edge"/>
          <c:yMode val="edge"/>
          <c:x val="0.12097674491918196"/>
          <c:y val="1.957573261421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659192825112105E-2"/>
          <c:y val="0.14238952536824867"/>
          <c:w val="0.87219730941704032"/>
          <c:h val="0.70617590601290303"/>
        </c:manualLayout>
      </c:layout>
      <c:barChart>
        <c:barDir val="col"/>
        <c:grouping val="stacked"/>
        <c:varyColors val="0"/>
        <c:ser>
          <c:idx val="0"/>
          <c:order val="1"/>
          <c:tx>
            <c:v>Bajo</c:v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'[1]EMS-INEA por GradMg'!$A$5:$A$36</c:f>
              <c:strCache>
                <c:ptCount val="32"/>
                <c:pt idx="0">
                  <c:v>MX</c:v>
                </c:pt>
                <c:pt idx="1">
                  <c:v>VZ</c:v>
                </c:pt>
                <c:pt idx="2">
                  <c:v>JL</c:v>
                </c:pt>
                <c:pt idx="3">
                  <c:v>PU</c:v>
                </c:pt>
                <c:pt idx="4">
                  <c:v>CS</c:v>
                </c:pt>
                <c:pt idx="5">
                  <c:v>DF</c:v>
                </c:pt>
                <c:pt idx="6">
                  <c:v>GT</c:v>
                </c:pt>
                <c:pt idx="7">
                  <c:v>MI</c:v>
                </c:pt>
                <c:pt idx="8">
                  <c:v>OX</c:v>
                </c:pt>
                <c:pt idx="9">
                  <c:v>GR</c:v>
                </c:pt>
                <c:pt idx="10">
                  <c:v>NL</c:v>
                </c:pt>
                <c:pt idx="11">
                  <c:v>CH</c:v>
                </c:pt>
                <c:pt idx="12">
                  <c:v>TM</c:v>
                </c:pt>
                <c:pt idx="13">
                  <c:v>BC</c:v>
                </c:pt>
                <c:pt idx="14">
                  <c:v>SI</c:v>
                </c:pt>
                <c:pt idx="15">
                  <c:v>SL</c:v>
                </c:pt>
                <c:pt idx="16">
                  <c:v>HG</c:v>
                </c:pt>
                <c:pt idx="17">
                  <c:v>YU</c:v>
                </c:pt>
                <c:pt idx="18">
                  <c:v>CO</c:v>
                </c:pt>
                <c:pt idx="19">
                  <c:v>SO</c:v>
                </c:pt>
                <c:pt idx="20">
                  <c:v>TB</c:v>
                </c:pt>
                <c:pt idx="21">
                  <c:v>QT</c:v>
                </c:pt>
                <c:pt idx="22">
                  <c:v>MO</c:v>
                </c:pt>
                <c:pt idx="23">
                  <c:v>DG</c:v>
                </c:pt>
                <c:pt idx="24">
                  <c:v>ZT</c:v>
                </c:pt>
                <c:pt idx="25">
                  <c:v>QR</c:v>
                </c:pt>
                <c:pt idx="26">
                  <c:v>TX</c:v>
                </c:pt>
                <c:pt idx="27">
                  <c:v>AG</c:v>
                </c:pt>
                <c:pt idx="28">
                  <c:v>NY</c:v>
                </c:pt>
                <c:pt idx="29">
                  <c:v>CP</c:v>
                </c:pt>
                <c:pt idx="30">
                  <c:v>CL</c:v>
                </c:pt>
                <c:pt idx="31">
                  <c:v>BS</c:v>
                </c:pt>
              </c:strCache>
            </c:strRef>
          </c:cat>
          <c:val>
            <c:numRef>
              <c:f>'[1]EMS-INEA por GradMg'!$H$5:$H$36</c:f>
              <c:numCache>
                <c:formatCode>General</c:formatCode>
                <c:ptCount val="32"/>
                <c:pt idx="0">
                  <c:v>3588937</c:v>
                </c:pt>
                <c:pt idx="1">
                  <c:v>1034661</c:v>
                </c:pt>
                <c:pt idx="2">
                  <c:v>1802465</c:v>
                </c:pt>
                <c:pt idx="3">
                  <c:v>872139</c:v>
                </c:pt>
                <c:pt idx="4">
                  <c:v>125569</c:v>
                </c:pt>
                <c:pt idx="5">
                  <c:v>1842417</c:v>
                </c:pt>
                <c:pt idx="6">
                  <c:v>1132575</c:v>
                </c:pt>
                <c:pt idx="7">
                  <c:v>713794</c:v>
                </c:pt>
                <c:pt idx="8">
                  <c:v>286842</c:v>
                </c:pt>
                <c:pt idx="9">
                  <c:v>316161</c:v>
                </c:pt>
                <c:pt idx="10">
                  <c:v>1019009</c:v>
                </c:pt>
                <c:pt idx="11">
                  <c:v>856973</c:v>
                </c:pt>
                <c:pt idx="12">
                  <c:v>723995</c:v>
                </c:pt>
                <c:pt idx="13">
                  <c:v>857229</c:v>
                </c:pt>
                <c:pt idx="14">
                  <c:v>576653</c:v>
                </c:pt>
                <c:pt idx="15">
                  <c:v>280311</c:v>
                </c:pt>
                <c:pt idx="16">
                  <c:v>261702</c:v>
                </c:pt>
                <c:pt idx="17">
                  <c:v>306186</c:v>
                </c:pt>
                <c:pt idx="18">
                  <c:v>626295</c:v>
                </c:pt>
                <c:pt idx="19">
                  <c:v>590475</c:v>
                </c:pt>
                <c:pt idx="20">
                  <c:v>166051</c:v>
                </c:pt>
                <c:pt idx="21">
                  <c:v>257413</c:v>
                </c:pt>
                <c:pt idx="22">
                  <c:v>404594</c:v>
                </c:pt>
                <c:pt idx="23">
                  <c:v>301345</c:v>
                </c:pt>
                <c:pt idx="24">
                  <c:v>284589</c:v>
                </c:pt>
                <c:pt idx="25">
                  <c:v>278231</c:v>
                </c:pt>
                <c:pt idx="26">
                  <c:v>237225</c:v>
                </c:pt>
                <c:pt idx="27">
                  <c:v>262002</c:v>
                </c:pt>
                <c:pt idx="28">
                  <c:v>165014</c:v>
                </c:pt>
                <c:pt idx="29">
                  <c:v>115344</c:v>
                </c:pt>
                <c:pt idx="30">
                  <c:v>167959</c:v>
                </c:pt>
                <c:pt idx="31">
                  <c:v>144446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1-4DA5-BF22-C73F4646A8AD}"/>
            </c:ext>
          </c:extLst>
        </c:ser>
        <c:ser>
          <c:idx val="1"/>
          <c:order val="2"/>
          <c:tx>
            <c:v>Medio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'[1]EMS-INEA por GradMg'!$A$5:$A$36</c:f>
              <c:strCache>
                <c:ptCount val="32"/>
                <c:pt idx="0">
                  <c:v>MX</c:v>
                </c:pt>
                <c:pt idx="1">
                  <c:v>VZ</c:v>
                </c:pt>
                <c:pt idx="2">
                  <c:v>JL</c:v>
                </c:pt>
                <c:pt idx="3">
                  <c:v>PU</c:v>
                </c:pt>
                <c:pt idx="4">
                  <c:v>CS</c:v>
                </c:pt>
                <c:pt idx="5">
                  <c:v>DF</c:v>
                </c:pt>
                <c:pt idx="6">
                  <c:v>GT</c:v>
                </c:pt>
                <c:pt idx="7">
                  <c:v>MI</c:v>
                </c:pt>
                <c:pt idx="8">
                  <c:v>OX</c:v>
                </c:pt>
                <c:pt idx="9">
                  <c:v>GR</c:v>
                </c:pt>
                <c:pt idx="10">
                  <c:v>NL</c:v>
                </c:pt>
                <c:pt idx="11">
                  <c:v>CH</c:v>
                </c:pt>
                <c:pt idx="12">
                  <c:v>TM</c:v>
                </c:pt>
                <c:pt idx="13">
                  <c:v>BC</c:v>
                </c:pt>
                <c:pt idx="14">
                  <c:v>SI</c:v>
                </c:pt>
                <c:pt idx="15">
                  <c:v>SL</c:v>
                </c:pt>
                <c:pt idx="16">
                  <c:v>HG</c:v>
                </c:pt>
                <c:pt idx="17">
                  <c:v>YU</c:v>
                </c:pt>
                <c:pt idx="18">
                  <c:v>CO</c:v>
                </c:pt>
                <c:pt idx="19">
                  <c:v>SO</c:v>
                </c:pt>
                <c:pt idx="20">
                  <c:v>TB</c:v>
                </c:pt>
                <c:pt idx="21">
                  <c:v>QT</c:v>
                </c:pt>
                <c:pt idx="22">
                  <c:v>MO</c:v>
                </c:pt>
                <c:pt idx="23">
                  <c:v>DG</c:v>
                </c:pt>
                <c:pt idx="24">
                  <c:v>ZT</c:v>
                </c:pt>
                <c:pt idx="25">
                  <c:v>QR</c:v>
                </c:pt>
                <c:pt idx="26">
                  <c:v>TX</c:v>
                </c:pt>
                <c:pt idx="27">
                  <c:v>AG</c:v>
                </c:pt>
                <c:pt idx="28">
                  <c:v>NY</c:v>
                </c:pt>
                <c:pt idx="29">
                  <c:v>CP</c:v>
                </c:pt>
                <c:pt idx="30">
                  <c:v>CL</c:v>
                </c:pt>
                <c:pt idx="31">
                  <c:v>BS</c:v>
                </c:pt>
              </c:strCache>
            </c:strRef>
          </c:cat>
          <c:val>
            <c:numRef>
              <c:f>'[1]EMS-INEA por GradMg'!$I$5:$I$36</c:f>
              <c:numCache>
                <c:formatCode>General</c:formatCode>
                <c:ptCount val="32"/>
                <c:pt idx="0">
                  <c:v>197868</c:v>
                </c:pt>
                <c:pt idx="1">
                  <c:v>510222</c:v>
                </c:pt>
                <c:pt idx="2">
                  <c:v>191835</c:v>
                </c:pt>
                <c:pt idx="3">
                  <c:v>332376</c:v>
                </c:pt>
                <c:pt idx="4">
                  <c:v>203240</c:v>
                </c:pt>
                <c:pt idx="5">
                  <c:v>0</c:v>
                </c:pt>
                <c:pt idx="6">
                  <c:v>628053</c:v>
                </c:pt>
                <c:pt idx="7">
                  <c:v>650903</c:v>
                </c:pt>
                <c:pt idx="8">
                  <c:v>244115</c:v>
                </c:pt>
                <c:pt idx="9">
                  <c:v>49346</c:v>
                </c:pt>
                <c:pt idx="10">
                  <c:v>19480</c:v>
                </c:pt>
                <c:pt idx="11">
                  <c:v>0</c:v>
                </c:pt>
                <c:pt idx="12">
                  <c:v>111761</c:v>
                </c:pt>
                <c:pt idx="13">
                  <c:v>0</c:v>
                </c:pt>
                <c:pt idx="14">
                  <c:v>127093</c:v>
                </c:pt>
                <c:pt idx="15">
                  <c:v>98865</c:v>
                </c:pt>
                <c:pt idx="16">
                  <c:v>168282</c:v>
                </c:pt>
                <c:pt idx="17">
                  <c:v>58930</c:v>
                </c:pt>
                <c:pt idx="18">
                  <c:v>29589</c:v>
                </c:pt>
                <c:pt idx="19">
                  <c:v>22288</c:v>
                </c:pt>
                <c:pt idx="20">
                  <c:v>372386</c:v>
                </c:pt>
                <c:pt idx="21">
                  <c:v>74829</c:v>
                </c:pt>
                <c:pt idx="22">
                  <c:v>84393</c:v>
                </c:pt>
                <c:pt idx="23">
                  <c:v>85804</c:v>
                </c:pt>
                <c:pt idx="24">
                  <c:v>127630</c:v>
                </c:pt>
                <c:pt idx="25">
                  <c:v>0</c:v>
                </c:pt>
                <c:pt idx="26">
                  <c:v>85909</c:v>
                </c:pt>
                <c:pt idx="27">
                  <c:v>42783</c:v>
                </c:pt>
                <c:pt idx="28">
                  <c:v>106450</c:v>
                </c:pt>
                <c:pt idx="29">
                  <c:v>65064</c:v>
                </c:pt>
                <c:pt idx="30">
                  <c:v>10923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1-4DA5-BF22-C73F4646A8AD}"/>
            </c:ext>
          </c:extLst>
        </c:ser>
        <c:ser>
          <c:idx val="2"/>
          <c:order val="3"/>
          <c:tx>
            <c:v>Alto</c:v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'[1]EMS-INEA por GradMg'!$A$5:$A$36</c:f>
              <c:strCache>
                <c:ptCount val="32"/>
                <c:pt idx="0">
                  <c:v>MX</c:v>
                </c:pt>
                <c:pt idx="1">
                  <c:v>VZ</c:v>
                </c:pt>
                <c:pt idx="2">
                  <c:v>JL</c:v>
                </c:pt>
                <c:pt idx="3">
                  <c:v>PU</c:v>
                </c:pt>
                <c:pt idx="4">
                  <c:v>CS</c:v>
                </c:pt>
                <c:pt idx="5">
                  <c:v>DF</c:v>
                </c:pt>
                <c:pt idx="6">
                  <c:v>GT</c:v>
                </c:pt>
                <c:pt idx="7">
                  <c:v>MI</c:v>
                </c:pt>
                <c:pt idx="8">
                  <c:v>OX</c:v>
                </c:pt>
                <c:pt idx="9">
                  <c:v>GR</c:v>
                </c:pt>
                <c:pt idx="10">
                  <c:v>NL</c:v>
                </c:pt>
                <c:pt idx="11">
                  <c:v>CH</c:v>
                </c:pt>
                <c:pt idx="12">
                  <c:v>TM</c:v>
                </c:pt>
                <c:pt idx="13">
                  <c:v>BC</c:v>
                </c:pt>
                <c:pt idx="14">
                  <c:v>SI</c:v>
                </c:pt>
                <c:pt idx="15">
                  <c:v>SL</c:v>
                </c:pt>
                <c:pt idx="16">
                  <c:v>HG</c:v>
                </c:pt>
                <c:pt idx="17">
                  <c:v>YU</c:v>
                </c:pt>
                <c:pt idx="18">
                  <c:v>CO</c:v>
                </c:pt>
                <c:pt idx="19">
                  <c:v>SO</c:v>
                </c:pt>
                <c:pt idx="20">
                  <c:v>TB</c:v>
                </c:pt>
                <c:pt idx="21">
                  <c:v>QT</c:v>
                </c:pt>
                <c:pt idx="22">
                  <c:v>MO</c:v>
                </c:pt>
                <c:pt idx="23">
                  <c:v>DG</c:v>
                </c:pt>
                <c:pt idx="24">
                  <c:v>ZT</c:v>
                </c:pt>
                <c:pt idx="25">
                  <c:v>QR</c:v>
                </c:pt>
                <c:pt idx="26">
                  <c:v>TX</c:v>
                </c:pt>
                <c:pt idx="27">
                  <c:v>AG</c:v>
                </c:pt>
                <c:pt idx="28">
                  <c:v>NY</c:v>
                </c:pt>
                <c:pt idx="29">
                  <c:v>CP</c:v>
                </c:pt>
                <c:pt idx="30">
                  <c:v>CL</c:v>
                </c:pt>
                <c:pt idx="31">
                  <c:v>BS</c:v>
                </c:pt>
              </c:strCache>
            </c:strRef>
          </c:cat>
          <c:val>
            <c:numRef>
              <c:f>'[1]EMS-INEA por GradMg'!$J$5:$J$36</c:f>
              <c:numCache>
                <c:formatCode>General</c:formatCode>
                <c:ptCount val="32"/>
                <c:pt idx="0">
                  <c:v>351795</c:v>
                </c:pt>
                <c:pt idx="1">
                  <c:v>1118924</c:v>
                </c:pt>
                <c:pt idx="2">
                  <c:v>134801</c:v>
                </c:pt>
                <c:pt idx="3">
                  <c:v>737579</c:v>
                </c:pt>
                <c:pt idx="4">
                  <c:v>1551057</c:v>
                </c:pt>
                <c:pt idx="5">
                  <c:v>0</c:v>
                </c:pt>
                <c:pt idx="6">
                  <c:v>48866</c:v>
                </c:pt>
                <c:pt idx="7">
                  <c:v>194873</c:v>
                </c:pt>
                <c:pt idx="8">
                  <c:v>856767</c:v>
                </c:pt>
                <c:pt idx="9">
                  <c:v>747124</c:v>
                </c:pt>
                <c:pt idx="10">
                  <c:v>63112</c:v>
                </c:pt>
                <c:pt idx="11">
                  <c:v>182832</c:v>
                </c:pt>
                <c:pt idx="12">
                  <c:v>26305</c:v>
                </c:pt>
                <c:pt idx="13">
                  <c:v>0</c:v>
                </c:pt>
                <c:pt idx="14">
                  <c:v>98838</c:v>
                </c:pt>
                <c:pt idx="15">
                  <c:v>420304</c:v>
                </c:pt>
                <c:pt idx="16">
                  <c:v>349152</c:v>
                </c:pt>
                <c:pt idx="17">
                  <c:v>290991</c:v>
                </c:pt>
                <c:pt idx="18">
                  <c:v>0</c:v>
                </c:pt>
                <c:pt idx="19">
                  <c:v>7958</c:v>
                </c:pt>
                <c:pt idx="20">
                  <c:v>71837</c:v>
                </c:pt>
                <c:pt idx="21">
                  <c:v>160523</c:v>
                </c:pt>
                <c:pt idx="22">
                  <c:v>0</c:v>
                </c:pt>
                <c:pt idx="23">
                  <c:v>99403</c:v>
                </c:pt>
                <c:pt idx="24">
                  <c:v>58757</c:v>
                </c:pt>
                <c:pt idx="25">
                  <c:v>64094</c:v>
                </c:pt>
                <c:pt idx="26">
                  <c:v>0</c:v>
                </c:pt>
                <c:pt idx="27">
                  <c:v>0</c:v>
                </c:pt>
                <c:pt idx="28">
                  <c:v>24194</c:v>
                </c:pt>
                <c:pt idx="29">
                  <c:v>58077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1-4DA5-BF22-C73F4646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441536"/>
        <c:axId val="41447424"/>
      </c:barChart>
      <c:lineChart>
        <c:grouping val="standard"/>
        <c:varyColors val="0"/>
        <c:ser>
          <c:idx val="3"/>
          <c:order val="0"/>
          <c:tx>
            <c:v>% de población atendible</c:v>
          </c:tx>
          <c:spPr>
            <a:ln w="19050"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 w="19050">
                <a:solidFill>
                  <a:srgbClr val="002060"/>
                </a:solidFill>
                <a:prstDash val="solid"/>
              </a:ln>
            </c:spPr>
          </c:marker>
          <c:val>
            <c:numRef>
              <c:f>'[1]EMS-INEA por GradMg'!$M$5:$M$36</c:f>
              <c:numCache>
                <c:formatCode>General</c:formatCode>
                <c:ptCount val="32"/>
                <c:pt idx="0">
                  <c:v>39.995512029240231</c:v>
                </c:pt>
                <c:pt idx="1">
                  <c:v>52.426773837065696</c:v>
                </c:pt>
                <c:pt idx="2">
                  <c:v>44.145338885968819</c:v>
                </c:pt>
                <c:pt idx="3">
                  <c:v>52.672469579188494</c:v>
                </c:pt>
                <c:pt idx="4">
                  <c:v>65.670178757885793</c:v>
                </c:pt>
                <c:pt idx="5">
                  <c:v>27.18740855654697</c:v>
                </c:pt>
                <c:pt idx="6">
                  <c:v>53.005785104841664</c:v>
                </c:pt>
                <c:pt idx="7">
                  <c:v>56.698791510141518</c:v>
                </c:pt>
                <c:pt idx="8">
                  <c:v>58.432895336312832</c:v>
                </c:pt>
                <c:pt idx="9">
                  <c:v>55.182666598554064</c:v>
                </c:pt>
                <c:pt idx="10">
                  <c:v>33.920694129594423</c:v>
                </c:pt>
                <c:pt idx="11">
                  <c:v>43.292774829523552</c:v>
                </c:pt>
                <c:pt idx="12">
                  <c:v>37.054735255773494</c:v>
                </c:pt>
                <c:pt idx="13">
                  <c:v>38.846666446126093</c:v>
                </c:pt>
                <c:pt idx="14">
                  <c:v>42.846069251219845</c:v>
                </c:pt>
                <c:pt idx="15">
                  <c:v>47.237162485132771</c:v>
                </c:pt>
                <c:pt idx="16">
                  <c:v>46.866591877674885</c:v>
                </c:pt>
                <c:pt idx="17">
                  <c:v>49.384488122182589</c:v>
                </c:pt>
                <c:pt idx="18">
                  <c:v>35.476104835285497</c:v>
                </c:pt>
                <c:pt idx="19">
                  <c:v>34.232019835921285</c:v>
                </c:pt>
                <c:pt idx="20">
                  <c:v>43.919233528866094</c:v>
                </c:pt>
                <c:pt idx="21">
                  <c:v>41.607350028117352</c:v>
                </c:pt>
                <c:pt idx="22">
                  <c:v>41.83649111699556</c:v>
                </c:pt>
                <c:pt idx="23">
                  <c:v>46.105387641854861</c:v>
                </c:pt>
                <c:pt idx="24">
                  <c:v>50.644159871651915</c:v>
                </c:pt>
                <c:pt idx="25">
                  <c:v>38.155495416770698</c:v>
                </c:pt>
                <c:pt idx="26">
                  <c:v>42.152843093387879</c:v>
                </c:pt>
                <c:pt idx="27">
                  <c:v>39.103575689927254</c:v>
                </c:pt>
                <c:pt idx="28">
                  <c:v>43.398065377897161</c:v>
                </c:pt>
                <c:pt idx="29">
                  <c:v>42.545656948044652</c:v>
                </c:pt>
                <c:pt idx="30">
                  <c:v>40.810636929015651</c:v>
                </c:pt>
                <c:pt idx="31">
                  <c:v>36.912595606142304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21-4DA5-BF22-C73F4646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marker val="1"/>
        <c:smooth val="0"/>
        <c:axId val="41450112"/>
        <c:axId val="41472384"/>
      </c:lineChart>
      <c:catAx>
        <c:axId val="414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4144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47424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Población atendible (miles) </a:t>
                </a:r>
              </a:p>
            </c:rich>
          </c:tx>
          <c:layout>
            <c:manualLayout>
              <c:xMode val="edge"/>
              <c:yMode val="edge"/>
              <c:x val="5.9867252875000724E-3"/>
              <c:y val="9.64925194677347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41441536"/>
        <c:crosses val="autoZero"/>
        <c:crossBetween val="between"/>
        <c:dispUnits>
          <c:builtInUnit val="thousands"/>
        </c:dispUnits>
      </c:valAx>
      <c:catAx>
        <c:axId val="4145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472384"/>
        <c:crosses val="autoZero"/>
        <c:auto val="1"/>
        <c:lblAlgn val="ctr"/>
        <c:lblOffset val="100"/>
        <c:noMultiLvlLbl val="0"/>
      </c:catAx>
      <c:valAx>
        <c:axId val="41472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41450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97447280799113"/>
          <c:y val="0.89274924471299089"/>
          <c:w val="0.36958934517203107"/>
          <c:h val="4.5317220543806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419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0.35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293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0.03484</cdr:x>
      <cdr:y>0.94963</cdr:y>
    </cdr:from>
    <cdr:to>
      <cdr:x>0.49845</cdr:x>
      <cdr:y>0.99148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257183" y="5992490"/>
          <a:ext cx="4092510" cy="264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>
              <a:latin typeface="Arial" pitchFamily="34" charset="0"/>
              <a:cs typeface="Arial" pitchFamily="34" charset="0"/>
            </a:rPr>
            <a:t>F</a:t>
          </a:r>
          <a:r>
            <a:rPr lang="es-ES" sz="600">
              <a:latin typeface="Arial" pitchFamily="34" charset="0"/>
              <a:ea typeface="+mn-ea"/>
              <a:cs typeface="Arial" pitchFamily="34" charset="0"/>
            </a:rPr>
            <a:t>uente: INEE, cálculos con base en </a:t>
          </a:r>
          <a:r>
            <a:rPr lang="es-ES" sz="600" i="1">
              <a:latin typeface="Arial" pitchFamily="34" charset="0"/>
              <a:ea typeface="+mn-ea"/>
              <a:cs typeface="Arial" pitchFamily="34" charset="0"/>
            </a:rPr>
            <a:t>la Encuesta Nacional de Ingresos y Gastos de los Hogares 2008,</a:t>
          </a:r>
          <a:r>
            <a:rPr lang="es-ES" sz="600" i="1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600" i="0" baseline="0">
              <a:latin typeface="Arial" pitchFamily="34" charset="0"/>
              <a:ea typeface="+mn-ea"/>
              <a:cs typeface="Arial" pitchFamily="34" charset="0"/>
            </a:rPr>
            <a:t>Inegi.</a:t>
          </a:r>
          <a:endParaRPr lang="es-MX" sz="60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0.88775</cdr:x>
      <cdr:y>0.0815</cdr:y>
    </cdr:from>
    <cdr:to>
      <cdr:x>0.99075</cdr:x>
      <cdr:y>0.1315</cdr:y>
    </cdr:to>
    <cdr:sp macro="" textlink="">
      <cdr:nvSpPr>
        <cdr:cNvPr id="1026" name="3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8693" y="513902"/>
          <a:ext cx="883948" cy="315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Tercera%20entrega\CS\CS01\CS01c-2%20GR&#193;FICA%20(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S-INEA por GradMg"/>
      <sheetName val="Graf EscxGMarg"/>
    </sheetNames>
    <sheetDataSet>
      <sheetData sheetId="0">
        <row r="5">
          <cell r="A5" t="str">
            <v>MX</v>
          </cell>
          <cell r="H5">
            <v>3588937</v>
          </cell>
          <cell r="I5">
            <v>197868</v>
          </cell>
          <cell r="J5">
            <v>351795</v>
          </cell>
          <cell r="M5">
            <v>39.995512029240231</v>
          </cell>
        </row>
        <row r="6">
          <cell r="A6" t="str">
            <v>VZ</v>
          </cell>
          <cell r="H6">
            <v>1034661</v>
          </cell>
          <cell r="I6">
            <v>510222</v>
          </cell>
          <cell r="J6">
            <v>1118924</v>
          </cell>
          <cell r="M6">
            <v>52.426773837065696</v>
          </cell>
        </row>
        <row r="7">
          <cell r="A7" t="str">
            <v>JL</v>
          </cell>
          <cell r="H7">
            <v>1802465</v>
          </cell>
          <cell r="I7">
            <v>191835</v>
          </cell>
          <cell r="J7">
            <v>134801</v>
          </cell>
          <cell r="M7">
            <v>44.145338885968819</v>
          </cell>
        </row>
        <row r="8">
          <cell r="A8" t="str">
            <v>PU</v>
          </cell>
          <cell r="H8">
            <v>872139</v>
          </cell>
          <cell r="I8">
            <v>332376</v>
          </cell>
          <cell r="J8">
            <v>737579</v>
          </cell>
          <cell r="M8">
            <v>52.672469579188494</v>
          </cell>
        </row>
        <row r="9">
          <cell r="A9" t="str">
            <v>CS</v>
          </cell>
          <cell r="H9">
            <v>125569</v>
          </cell>
          <cell r="I9">
            <v>203240</v>
          </cell>
          <cell r="J9">
            <v>1551057</v>
          </cell>
          <cell r="M9">
            <v>65.670178757885793</v>
          </cell>
        </row>
        <row r="10">
          <cell r="A10" t="str">
            <v>DF</v>
          </cell>
          <cell r="H10">
            <v>1842417</v>
          </cell>
          <cell r="I10" t="str">
            <v>0</v>
          </cell>
          <cell r="J10" t="str">
            <v>0</v>
          </cell>
          <cell r="M10">
            <v>27.18740855654697</v>
          </cell>
        </row>
        <row r="11">
          <cell r="A11" t="str">
            <v>GT</v>
          </cell>
          <cell r="H11">
            <v>1132575</v>
          </cell>
          <cell r="I11">
            <v>628053</v>
          </cell>
          <cell r="J11">
            <v>48866</v>
          </cell>
          <cell r="M11">
            <v>53.005785104841664</v>
          </cell>
        </row>
        <row r="12">
          <cell r="A12" t="str">
            <v>MI</v>
          </cell>
          <cell r="H12">
            <v>713794</v>
          </cell>
          <cell r="I12">
            <v>650903</v>
          </cell>
          <cell r="J12">
            <v>194873</v>
          </cell>
          <cell r="M12">
            <v>56.698791510141518</v>
          </cell>
        </row>
        <row r="13">
          <cell r="A13" t="str">
            <v>OX</v>
          </cell>
          <cell r="H13">
            <v>286842</v>
          </cell>
          <cell r="I13">
            <v>244115</v>
          </cell>
          <cell r="J13">
            <v>856767</v>
          </cell>
          <cell r="M13">
            <v>58.432895336312832</v>
          </cell>
        </row>
        <row r="14">
          <cell r="A14" t="str">
            <v>GR</v>
          </cell>
          <cell r="H14">
            <v>316161</v>
          </cell>
          <cell r="I14">
            <v>49346</v>
          </cell>
          <cell r="J14">
            <v>747124</v>
          </cell>
          <cell r="M14">
            <v>55.182666598554064</v>
          </cell>
        </row>
        <row r="15">
          <cell r="A15" t="str">
            <v>NL</v>
          </cell>
          <cell r="H15">
            <v>1019009</v>
          </cell>
          <cell r="I15">
            <v>19480</v>
          </cell>
          <cell r="J15">
            <v>63112</v>
          </cell>
          <cell r="M15">
            <v>33.920694129594423</v>
          </cell>
        </row>
        <row r="16">
          <cell r="A16" t="str">
            <v>CH</v>
          </cell>
          <cell r="H16">
            <v>856973</v>
          </cell>
          <cell r="I16" t="str">
            <v>0</v>
          </cell>
          <cell r="J16">
            <v>182832</v>
          </cell>
          <cell r="M16">
            <v>43.292774829523552</v>
          </cell>
        </row>
        <row r="17">
          <cell r="A17" t="str">
            <v>TM</v>
          </cell>
          <cell r="H17">
            <v>723995</v>
          </cell>
          <cell r="I17">
            <v>111761</v>
          </cell>
          <cell r="J17">
            <v>26305</v>
          </cell>
          <cell r="M17">
            <v>37.054735255773494</v>
          </cell>
        </row>
        <row r="18">
          <cell r="A18" t="str">
            <v>BC</v>
          </cell>
          <cell r="H18">
            <v>857229</v>
          </cell>
          <cell r="I18" t="str">
            <v>0</v>
          </cell>
          <cell r="J18" t="str">
            <v>0</v>
          </cell>
          <cell r="M18">
            <v>38.846666446126093</v>
          </cell>
        </row>
        <row r="19">
          <cell r="A19" t="str">
            <v>SI</v>
          </cell>
          <cell r="H19">
            <v>576653</v>
          </cell>
          <cell r="I19">
            <v>127093</v>
          </cell>
          <cell r="J19">
            <v>98838</v>
          </cell>
          <cell r="M19">
            <v>42.846069251219845</v>
          </cell>
        </row>
        <row r="20">
          <cell r="A20" t="str">
            <v>SL</v>
          </cell>
          <cell r="H20">
            <v>280311</v>
          </cell>
          <cell r="I20">
            <v>98865</v>
          </cell>
          <cell r="J20">
            <v>420304</v>
          </cell>
          <cell r="M20">
            <v>47.237162485132771</v>
          </cell>
        </row>
        <row r="21">
          <cell r="A21" t="str">
            <v>HG</v>
          </cell>
          <cell r="H21">
            <v>261702</v>
          </cell>
          <cell r="I21">
            <v>168282</v>
          </cell>
          <cell r="J21">
            <v>349152</v>
          </cell>
          <cell r="M21">
            <v>46.866591877674885</v>
          </cell>
        </row>
        <row r="22">
          <cell r="A22" t="str">
            <v>YU</v>
          </cell>
          <cell r="H22">
            <v>306186</v>
          </cell>
          <cell r="I22">
            <v>58930</v>
          </cell>
          <cell r="J22">
            <v>290991</v>
          </cell>
          <cell r="M22">
            <v>49.384488122182589</v>
          </cell>
        </row>
        <row r="23">
          <cell r="A23" t="str">
            <v>CO</v>
          </cell>
          <cell r="H23">
            <v>626295</v>
          </cell>
          <cell r="I23">
            <v>29589</v>
          </cell>
          <cell r="J23" t="str">
            <v>0</v>
          </cell>
          <cell r="M23">
            <v>35.476104835285497</v>
          </cell>
        </row>
        <row r="24">
          <cell r="A24" t="str">
            <v>SO</v>
          </cell>
          <cell r="H24">
            <v>590475</v>
          </cell>
          <cell r="I24">
            <v>22288</v>
          </cell>
          <cell r="J24">
            <v>7958</v>
          </cell>
          <cell r="M24">
            <v>34.232019835921285</v>
          </cell>
        </row>
        <row r="25">
          <cell r="A25" t="str">
            <v>TB</v>
          </cell>
          <cell r="H25">
            <v>166051</v>
          </cell>
          <cell r="I25">
            <v>372386</v>
          </cell>
          <cell r="J25">
            <v>71837</v>
          </cell>
          <cell r="M25">
            <v>43.919233528866094</v>
          </cell>
        </row>
        <row r="26">
          <cell r="A26" t="str">
            <v>QT</v>
          </cell>
          <cell r="H26">
            <v>257413</v>
          </cell>
          <cell r="I26">
            <v>74829</v>
          </cell>
          <cell r="J26">
            <v>160523</v>
          </cell>
          <cell r="M26">
            <v>41.607350028117352</v>
          </cell>
        </row>
        <row r="27">
          <cell r="A27" t="str">
            <v>MO</v>
          </cell>
          <cell r="H27">
            <v>404594</v>
          </cell>
          <cell r="I27">
            <v>84393</v>
          </cell>
          <cell r="J27" t="str">
            <v>0</v>
          </cell>
          <cell r="M27">
            <v>41.83649111699556</v>
          </cell>
        </row>
        <row r="28">
          <cell r="A28" t="str">
            <v>DG</v>
          </cell>
          <cell r="H28">
            <v>301345</v>
          </cell>
          <cell r="I28">
            <v>85804</v>
          </cell>
          <cell r="J28">
            <v>99403</v>
          </cell>
          <cell r="M28">
            <v>46.105387641854861</v>
          </cell>
        </row>
        <row r="29">
          <cell r="A29" t="str">
            <v>ZT</v>
          </cell>
          <cell r="H29">
            <v>284589</v>
          </cell>
          <cell r="I29">
            <v>127630</v>
          </cell>
          <cell r="J29">
            <v>58757</v>
          </cell>
          <cell r="M29">
            <v>50.644159871651915</v>
          </cell>
        </row>
        <row r="30">
          <cell r="A30" t="str">
            <v>QR</v>
          </cell>
          <cell r="H30">
            <v>278231</v>
          </cell>
          <cell r="I30">
            <v>0</v>
          </cell>
          <cell r="J30">
            <v>64094</v>
          </cell>
          <cell r="M30">
            <v>38.155495416770698</v>
          </cell>
        </row>
        <row r="31">
          <cell r="A31" t="str">
            <v>TX</v>
          </cell>
          <cell r="H31">
            <v>237225</v>
          </cell>
          <cell r="I31">
            <v>85909</v>
          </cell>
          <cell r="J31" t="str">
            <v>0</v>
          </cell>
          <cell r="M31">
            <v>42.152843093387879</v>
          </cell>
        </row>
        <row r="32">
          <cell r="A32" t="str">
            <v>AG</v>
          </cell>
          <cell r="H32">
            <v>262002</v>
          </cell>
          <cell r="I32">
            <v>42783</v>
          </cell>
          <cell r="J32" t="str">
            <v>0</v>
          </cell>
          <cell r="M32">
            <v>39.103575689927254</v>
          </cell>
        </row>
        <row r="33">
          <cell r="A33" t="str">
            <v>NY</v>
          </cell>
          <cell r="H33">
            <v>165014</v>
          </cell>
          <cell r="I33">
            <v>106450</v>
          </cell>
          <cell r="J33">
            <v>24194</v>
          </cell>
          <cell r="M33">
            <v>43.398065377897161</v>
          </cell>
        </row>
        <row r="34">
          <cell r="A34" t="str">
            <v>CP</v>
          </cell>
          <cell r="H34">
            <v>115344</v>
          </cell>
          <cell r="I34">
            <v>65064</v>
          </cell>
          <cell r="J34">
            <v>58077</v>
          </cell>
          <cell r="M34">
            <v>42.545656948044652</v>
          </cell>
        </row>
        <row r="35">
          <cell r="A35" t="str">
            <v>CL</v>
          </cell>
          <cell r="H35">
            <v>167959</v>
          </cell>
          <cell r="I35">
            <v>10923</v>
          </cell>
          <cell r="J35" t="str">
            <v>0</v>
          </cell>
          <cell r="M35">
            <v>40.810636929015651</v>
          </cell>
        </row>
        <row r="36">
          <cell r="A36" t="str">
            <v>BS</v>
          </cell>
          <cell r="H36">
            <v>144446</v>
          </cell>
          <cell r="I36" t="str">
            <v>0</v>
          </cell>
          <cell r="J36" t="str">
            <v>0</v>
          </cell>
          <cell r="M36">
            <v>36.912595606142304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6E45-9DAC-473F-842E-CD24D16C65EE}">
  <dimension ref="A2:A6"/>
  <sheetViews>
    <sheetView tabSelected="1" workbookViewId="0">
      <selection activeCell="L28" sqref="L28"/>
    </sheetView>
  </sheetViews>
  <sheetFormatPr baseColWidth="10" defaultRowHeight="12.75"/>
  <sheetData>
    <row r="2" spans="1:1" ht="15">
      <c r="A2" s="108" t="s">
        <v>136</v>
      </c>
    </row>
    <row r="4" spans="1:1">
      <c r="A4" s="106" t="s">
        <v>88</v>
      </c>
    </row>
    <row r="5" spans="1:1">
      <c r="A5" s="106" t="s">
        <v>92</v>
      </c>
    </row>
    <row r="6" spans="1:1">
      <c r="A6" s="107" t="s">
        <v>137</v>
      </c>
    </row>
  </sheetData>
  <hyperlinks>
    <hyperlink ref="A4" location="'CS01c-1'!A1" display="CS01c-1 Porcentajes de población atendible en edad escolar normativa de secundaria, en edad típica de media superior y en edad de educación para adultos (2008)" xr:uid="{DF65053E-D8C9-46BC-A38B-1341ADA487CF}"/>
    <hyperlink ref="A5" location="'CS01c-2'!A1" display="CS01c-2 Porcentaje de población atendible en secundaria, media superior y educación para adultos, según características seleccionadas (2008 y 2009)" xr:uid="{6FB0519C-422E-430E-9540-E46C76C5D1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workbookViewId="0">
      <selection sqref="A1:O1"/>
    </sheetView>
  </sheetViews>
  <sheetFormatPr baseColWidth="10" defaultRowHeight="12.75"/>
  <cols>
    <col min="1" max="1" width="15" style="3" customWidth="1"/>
    <col min="2" max="2" width="9.7109375" style="3" customWidth="1"/>
    <col min="3" max="3" width="8.5703125" style="3" customWidth="1"/>
    <col min="4" max="5" width="5.7109375" style="3" customWidth="1"/>
    <col min="6" max="6" width="7.7109375" style="3" customWidth="1"/>
    <col min="7" max="7" width="7.5703125" style="3" customWidth="1"/>
    <col min="8" max="8" width="0.5703125" style="3" customWidth="1"/>
    <col min="9" max="9" width="9.42578125" style="3" customWidth="1"/>
    <col min="10" max="10" width="8.28515625" style="3" customWidth="1"/>
    <col min="11" max="11" width="7.5703125" style="3" customWidth="1"/>
    <col min="12" max="12" width="8.42578125" style="3" customWidth="1"/>
    <col min="13" max="13" width="7.7109375" style="3" customWidth="1"/>
    <col min="14" max="14" width="8.42578125" style="3" customWidth="1"/>
    <col min="15" max="15" width="8.5703125" style="3" customWidth="1"/>
    <col min="16" max="16" width="5.140625" style="3" hidden="1" customWidth="1"/>
    <col min="17" max="18" width="3.28515625" hidden="1" customWidth="1"/>
    <col min="19" max="19" width="11.42578125" hidden="1" customWidth="1"/>
    <col min="20" max="20" width="1.42578125" hidden="1" customWidth="1"/>
    <col min="21" max="24" width="11.42578125" hidden="1" customWidth="1"/>
    <col min="25" max="25" width="1.7109375" hidden="1" customWidth="1"/>
    <col min="26" max="30" width="0" hidden="1" customWidth="1"/>
    <col min="31" max="37" width="11.42578125" hidden="1" customWidth="1"/>
    <col min="38" max="42" width="0" hidden="1" customWidth="1"/>
  </cols>
  <sheetData>
    <row r="1" spans="1:39" ht="21.75" customHeight="1" thickBot="1">
      <c r="A1" s="83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7"/>
    </row>
    <row r="2" spans="1:39" s="30" customFormat="1" ht="43.5" customHeight="1">
      <c r="A2" s="84" t="s">
        <v>89</v>
      </c>
      <c r="B2" s="41" t="s">
        <v>87</v>
      </c>
      <c r="C2" s="41" t="s">
        <v>76</v>
      </c>
      <c r="D2" s="86" t="s">
        <v>77</v>
      </c>
      <c r="E2" s="87"/>
      <c r="F2" s="87"/>
      <c r="G2" s="88"/>
      <c r="H2" s="35"/>
      <c r="I2" s="41" t="s">
        <v>84</v>
      </c>
      <c r="J2" s="41" t="s">
        <v>79</v>
      </c>
      <c r="K2" s="86" t="s">
        <v>75</v>
      </c>
      <c r="L2" s="87"/>
      <c r="M2" s="87"/>
      <c r="N2" s="88"/>
      <c r="O2" s="84" t="s">
        <v>78</v>
      </c>
      <c r="P2" s="31"/>
    </row>
    <row r="3" spans="1:39" s="30" customFormat="1" ht="15" customHeight="1" thickBot="1">
      <c r="A3" s="85"/>
      <c r="B3" s="40" t="s">
        <v>86</v>
      </c>
      <c r="C3" s="40" t="s">
        <v>0</v>
      </c>
      <c r="D3" s="42" t="s">
        <v>1</v>
      </c>
      <c r="E3" s="42" t="s">
        <v>2</v>
      </c>
      <c r="F3" s="42" t="s">
        <v>80</v>
      </c>
      <c r="G3" s="43" t="s">
        <v>3</v>
      </c>
      <c r="H3" s="33"/>
      <c r="I3" s="43" t="s">
        <v>86</v>
      </c>
      <c r="J3" s="43" t="s">
        <v>0</v>
      </c>
      <c r="K3" s="42" t="s">
        <v>1</v>
      </c>
      <c r="L3" s="42" t="s">
        <v>2</v>
      </c>
      <c r="M3" s="42" t="s">
        <v>80</v>
      </c>
      <c r="N3" s="43" t="s">
        <v>3</v>
      </c>
      <c r="O3" s="85"/>
      <c r="P3" s="32"/>
    </row>
    <row r="4" spans="1:39" ht="13.5" thickBot="1">
      <c r="A4" s="37"/>
      <c r="B4" s="34"/>
      <c r="C4" s="34"/>
      <c r="D4" s="1"/>
      <c r="E4" s="1"/>
      <c r="F4" s="1"/>
      <c r="G4" s="25"/>
      <c r="H4" s="25"/>
      <c r="I4" s="25"/>
      <c r="J4" s="34"/>
      <c r="K4" s="1"/>
      <c r="L4" s="1"/>
      <c r="M4" s="1"/>
      <c r="N4" s="34"/>
      <c r="O4" s="25"/>
      <c r="P4" s="1"/>
      <c r="AG4" t="s">
        <v>81</v>
      </c>
      <c r="AH4" t="s">
        <v>82</v>
      </c>
      <c r="AI4" t="s">
        <v>83</v>
      </c>
      <c r="AJ4" t="s">
        <v>85</v>
      </c>
    </row>
    <row r="5" spans="1:39">
      <c r="A5" s="38" t="s">
        <v>4</v>
      </c>
      <c r="B5" s="36">
        <v>85.77274469321398</v>
      </c>
      <c r="C5" s="36">
        <v>77.507338234148122</v>
      </c>
      <c r="D5" s="7">
        <f>K5/AG5*100</f>
        <v>17.668140437448784</v>
      </c>
      <c r="E5" s="7">
        <f>L5/AH5*100</f>
        <v>43.174639395649926</v>
      </c>
      <c r="F5" s="7">
        <f>M5/AI5*100</f>
        <v>86.329789076299662</v>
      </c>
      <c r="G5" s="36">
        <f t="shared" ref="G5:G36" si="0">N5/O5*100</f>
        <v>39.103575689927254</v>
      </c>
      <c r="H5" s="36"/>
      <c r="I5" s="26">
        <v>69379</v>
      </c>
      <c r="J5" s="26">
        <v>59676</v>
      </c>
      <c r="K5" s="2">
        <v>39242</v>
      </c>
      <c r="L5" s="2">
        <v>215691</v>
      </c>
      <c r="M5" s="2">
        <f>N5-K5-L5</f>
        <v>49852</v>
      </c>
      <c r="N5" s="26">
        <v>304785</v>
      </c>
      <c r="O5" s="26">
        <v>779430</v>
      </c>
      <c r="P5" s="7">
        <f t="shared" ref="P5:P36" si="1">N5/Z5*100</f>
        <v>39.103575689927254</v>
      </c>
      <c r="Q5" s="7">
        <v>6.1973158100295462</v>
      </c>
      <c r="R5" s="7">
        <f t="shared" ref="R5:R36" si="2">C5-Q5</f>
        <v>71.310022424118571</v>
      </c>
      <c r="S5" s="5">
        <v>1141946</v>
      </c>
      <c r="U5">
        <f t="shared" ref="U5:U36" si="3">J5/S5*100</f>
        <v>5.2258162820308494</v>
      </c>
      <c r="V5">
        <f t="shared" ref="V5:V36" si="4">K5/S5*100</f>
        <v>3.4364146816049095</v>
      </c>
      <c r="W5">
        <f t="shared" ref="W5:W36" si="5">L5/S5*100</f>
        <v>18.888020974722096</v>
      </c>
      <c r="X5">
        <f t="shared" ref="X5:X36" si="6">N5/S5*100</f>
        <v>26.689966075453654</v>
      </c>
      <c r="Z5" s="8">
        <v>779430</v>
      </c>
      <c r="AE5" s="5">
        <v>70770</v>
      </c>
      <c r="AF5">
        <f>J5/AE5*100</f>
        <v>84.323866044934292</v>
      </c>
      <c r="AG5">
        <v>222106</v>
      </c>
      <c r="AH5">
        <v>499578</v>
      </c>
      <c r="AI5">
        <v>57746</v>
      </c>
      <c r="AJ5">
        <v>80887</v>
      </c>
      <c r="AK5">
        <f>I5/AJ5*100</f>
        <v>85.77274469321398</v>
      </c>
      <c r="AL5">
        <f>I5/AM5*100</f>
        <v>94.490902157332755</v>
      </c>
      <c r="AM5">
        <v>73424</v>
      </c>
    </row>
    <row r="6" spans="1:39">
      <c r="A6" s="38" t="s">
        <v>5</v>
      </c>
      <c r="B6" s="36">
        <v>84.30147764344656</v>
      </c>
      <c r="C6" s="36">
        <v>68.662730186209956</v>
      </c>
      <c r="D6" s="7">
        <f t="shared" ref="D6:D38" si="7">K6/AG6*100</f>
        <v>22.137609361102818</v>
      </c>
      <c r="E6" s="7">
        <f t="shared" ref="E6:E36" si="8">L6/AH6*100</f>
        <v>41.356327602322182</v>
      </c>
      <c r="F6" s="7">
        <f t="shared" ref="F6:F36" si="9">M6/AI6*100</f>
        <v>82.890674439565075</v>
      </c>
      <c r="G6" s="36">
        <f t="shared" si="0"/>
        <v>38.846666446126093</v>
      </c>
      <c r="H6" s="36"/>
      <c r="I6" s="26">
        <v>175718</v>
      </c>
      <c r="J6" s="26">
        <v>133262</v>
      </c>
      <c r="K6" s="2">
        <v>138637</v>
      </c>
      <c r="L6" s="2">
        <v>588917</v>
      </c>
      <c r="M6" s="2">
        <f t="shared" ref="M6:M36" si="10">N6-K6-L6</f>
        <v>129675</v>
      </c>
      <c r="N6" s="26">
        <v>857229</v>
      </c>
      <c r="O6" s="26">
        <v>2206699</v>
      </c>
      <c r="P6" s="7">
        <f t="shared" si="1"/>
        <v>38.846666446126093</v>
      </c>
      <c r="Q6" s="7">
        <v>5.5955632994880249</v>
      </c>
      <c r="R6" s="7">
        <f t="shared" si="2"/>
        <v>63.067166886721928</v>
      </c>
      <c r="S6" s="5">
        <v>3165776</v>
      </c>
      <c r="U6">
        <f t="shared" si="3"/>
        <v>4.2094576495620668</v>
      </c>
      <c r="V6">
        <f t="shared" si="4"/>
        <v>4.3792422458190341</v>
      </c>
      <c r="W6">
        <f t="shared" si="5"/>
        <v>18.602611176533021</v>
      </c>
      <c r="X6">
        <f t="shared" si="6"/>
        <v>27.078005519025982</v>
      </c>
      <c r="Z6" s="9">
        <v>2206699</v>
      </c>
      <c r="AE6" s="5">
        <v>177143</v>
      </c>
      <c r="AF6">
        <f t="shared" ref="AF6:AF38" si="11">J6/AE6*100</f>
        <v>75.228487718961517</v>
      </c>
      <c r="AG6">
        <v>626251</v>
      </c>
      <c r="AH6">
        <v>1424007</v>
      </c>
      <c r="AI6">
        <v>156441</v>
      </c>
      <c r="AJ6">
        <v>208440</v>
      </c>
      <c r="AK6">
        <f t="shared" ref="AK6:AK38" si="12">I6/AJ6*100</f>
        <v>84.30147764344656</v>
      </c>
      <c r="AL6">
        <f t="shared" ref="AL6:AL38" si="13">I6/AM6*100</f>
        <v>99.224692389788302</v>
      </c>
      <c r="AM6">
        <v>177091</v>
      </c>
    </row>
    <row r="7" spans="1:39">
      <c r="A7" s="38" t="s">
        <v>6</v>
      </c>
      <c r="B7" s="36">
        <v>88.030016472454392</v>
      </c>
      <c r="C7" s="36">
        <v>75.034677990092007</v>
      </c>
      <c r="D7" s="7">
        <f t="shared" si="7"/>
        <v>20.406273511198563</v>
      </c>
      <c r="E7" s="7">
        <f t="shared" si="8"/>
        <v>38.962743196211555</v>
      </c>
      <c r="F7" s="7">
        <f t="shared" si="9"/>
        <v>84.296685529506874</v>
      </c>
      <c r="G7" s="36">
        <f t="shared" si="0"/>
        <v>36.912595606142304</v>
      </c>
      <c r="H7" s="36"/>
      <c r="I7" s="26">
        <v>28858</v>
      </c>
      <c r="J7" s="26">
        <v>26506</v>
      </c>
      <c r="K7" s="2">
        <v>21156</v>
      </c>
      <c r="L7" s="2">
        <v>102435</v>
      </c>
      <c r="M7" s="2">
        <f t="shared" si="10"/>
        <v>20855</v>
      </c>
      <c r="N7" s="26">
        <v>144446</v>
      </c>
      <c r="O7" s="26">
        <v>391319</v>
      </c>
      <c r="P7" s="7">
        <f t="shared" si="1"/>
        <v>36.912595606142304</v>
      </c>
      <c r="Q7" s="7">
        <v>5.4094446409621506</v>
      </c>
      <c r="R7" s="7">
        <f t="shared" si="2"/>
        <v>69.625233349129857</v>
      </c>
      <c r="S7" s="5">
        <v>565400</v>
      </c>
      <c r="U7">
        <f t="shared" si="3"/>
        <v>4.6880084895649095</v>
      </c>
      <c r="V7">
        <f t="shared" si="4"/>
        <v>3.7417757339936326</v>
      </c>
      <c r="W7">
        <f t="shared" si="5"/>
        <v>18.117262115316592</v>
      </c>
      <c r="X7">
        <f t="shared" si="6"/>
        <v>25.547576936681992</v>
      </c>
      <c r="Z7" s="9">
        <v>391319</v>
      </c>
      <c r="AE7" s="5">
        <v>30585</v>
      </c>
      <c r="AF7">
        <f t="shared" si="11"/>
        <v>86.663397090076828</v>
      </c>
      <c r="AG7">
        <v>103674</v>
      </c>
      <c r="AH7">
        <v>262905</v>
      </c>
      <c r="AI7">
        <v>24740</v>
      </c>
      <c r="AJ7">
        <v>32782</v>
      </c>
      <c r="AK7">
        <f t="shared" si="12"/>
        <v>88.030016472454392</v>
      </c>
      <c r="AL7">
        <f t="shared" si="13"/>
        <v>93.168463872925685</v>
      </c>
      <c r="AM7">
        <v>30974</v>
      </c>
    </row>
    <row r="8" spans="1:39">
      <c r="A8" s="38" t="s">
        <v>7</v>
      </c>
      <c r="B8" s="36">
        <v>79.055338737115974</v>
      </c>
      <c r="C8" s="36">
        <v>65.522200914589163</v>
      </c>
      <c r="D8" s="7">
        <f t="shared" si="7"/>
        <v>22.412059661983303</v>
      </c>
      <c r="E8" s="7">
        <f t="shared" si="8"/>
        <v>44.820680044907562</v>
      </c>
      <c r="F8" s="7">
        <f t="shared" si="9"/>
        <v>90.775556964873886</v>
      </c>
      <c r="G8" s="36">
        <f t="shared" si="0"/>
        <v>42.545656948044652</v>
      </c>
      <c r="H8" s="36"/>
      <c r="I8" s="26">
        <v>39500</v>
      </c>
      <c r="J8" s="26">
        <v>35534</v>
      </c>
      <c r="K8" s="2">
        <v>35221</v>
      </c>
      <c r="L8" s="2">
        <v>158892</v>
      </c>
      <c r="M8" s="2">
        <f t="shared" si="10"/>
        <v>44372</v>
      </c>
      <c r="N8" s="26">
        <v>238485</v>
      </c>
      <c r="O8" s="26">
        <v>560539</v>
      </c>
      <c r="P8" s="7">
        <f t="shared" si="1"/>
        <v>42.545656948044652</v>
      </c>
      <c r="Q8" s="7">
        <v>6.1604408139882567</v>
      </c>
      <c r="R8" s="7">
        <f t="shared" si="2"/>
        <v>59.361760100600904</v>
      </c>
      <c r="S8" s="5">
        <v>795982</v>
      </c>
      <c r="U8">
        <f t="shared" si="3"/>
        <v>4.4641713003560382</v>
      </c>
      <c r="V8">
        <f t="shared" si="4"/>
        <v>4.4248488031136377</v>
      </c>
      <c r="W8">
        <f t="shared" si="5"/>
        <v>19.961757929199404</v>
      </c>
      <c r="X8">
        <f t="shared" si="6"/>
        <v>29.961104648095056</v>
      </c>
      <c r="Z8" s="9">
        <v>560539</v>
      </c>
      <c r="AE8" s="5">
        <v>49036</v>
      </c>
      <c r="AF8">
        <f t="shared" si="11"/>
        <v>72.465127661310063</v>
      </c>
      <c r="AG8">
        <v>157152</v>
      </c>
      <c r="AH8">
        <v>354506</v>
      </c>
      <c r="AI8">
        <v>48881</v>
      </c>
      <c r="AJ8">
        <v>49965</v>
      </c>
      <c r="AK8">
        <f t="shared" si="12"/>
        <v>79.055338737115974</v>
      </c>
      <c r="AL8">
        <f t="shared" si="13"/>
        <v>80.346609169683902</v>
      </c>
      <c r="AM8">
        <v>49162</v>
      </c>
    </row>
    <row r="9" spans="1:39">
      <c r="A9" s="38" t="s">
        <v>8</v>
      </c>
      <c r="B9" s="36">
        <v>89.367067382107109</v>
      </c>
      <c r="C9" s="36">
        <v>74.248172369356027</v>
      </c>
      <c r="D9" s="7">
        <f t="shared" si="7"/>
        <v>14.320979697067354</v>
      </c>
      <c r="E9" s="7">
        <f t="shared" si="8"/>
        <v>37.055934795029046</v>
      </c>
      <c r="F9" s="7">
        <f t="shared" si="9"/>
        <v>81.556584320308559</v>
      </c>
      <c r="G9" s="36">
        <f t="shared" si="0"/>
        <v>35.476104835285497</v>
      </c>
      <c r="H9" s="36"/>
      <c r="I9" s="26">
        <v>138569</v>
      </c>
      <c r="J9" s="26">
        <v>123298</v>
      </c>
      <c r="K9" s="2">
        <v>66657</v>
      </c>
      <c r="L9" s="2">
        <v>448820</v>
      </c>
      <c r="M9" s="2">
        <f t="shared" si="10"/>
        <v>140407</v>
      </c>
      <c r="N9" s="26">
        <v>655884</v>
      </c>
      <c r="O9" s="26">
        <v>1848805</v>
      </c>
      <c r="P9" s="7">
        <f t="shared" si="1"/>
        <v>35.476104835285497</v>
      </c>
      <c r="Q9" s="7">
        <v>5.7347024011940926</v>
      </c>
      <c r="R9" s="7">
        <f t="shared" si="2"/>
        <v>68.513469968161928</v>
      </c>
      <c r="S9" s="5">
        <v>2628942</v>
      </c>
      <c r="U9">
        <f t="shared" si="3"/>
        <v>4.6900235912393651</v>
      </c>
      <c r="V9">
        <f t="shared" si="4"/>
        <v>2.5355066791127383</v>
      </c>
      <c r="W9">
        <f t="shared" si="5"/>
        <v>17.072267094519393</v>
      </c>
      <c r="X9">
        <f t="shared" si="6"/>
        <v>24.948591486613246</v>
      </c>
      <c r="Z9" s="9">
        <v>1848805</v>
      </c>
      <c r="AE9" s="5">
        <v>150762</v>
      </c>
      <c r="AF9">
        <f t="shared" si="11"/>
        <v>81.783207970178168</v>
      </c>
      <c r="AG9">
        <v>465450</v>
      </c>
      <c r="AH9">
        <v>1211196</v>
      </c>
      <c r="AI9">
        <v>172159</v>
      </c>
      <c r="AJ9">
        <v>155056</v>
      </c>
      <c r="AK9">
        <f t="shared" si="12"/>
        <v>89.367067382107109</v>
      </c>
      <c r="AL9">
        <f t="shared" si="13"/>
        <v>88.956866168927462</v>
      </c>
      <c r="AM9">
        <v>155771</v>
      </c>
    </row>
    <row r="10" spans="1:39">
      <c r="A10" s="38" t="s">
        <v>9</v>
      </c>
      <c r="B10" s="36">
        <v>87.183899664576344</v>
      </c>
      <c r="C10" s="36">
        <v>68.722578467769154</v>
      </c>
      <c r="D10" s="7">
        <f t="shared" si="7"/>
        <v>20.532974286788427</v>
      </c>
      <c r="E10" s="7">
        <f t="shared" si="8"/>
        <v>41.52039783670849</v>
      </c>
      <c r="F10" s="7">
        <f t="shared" si="9"/>
        <v>84.819911302689931</v>
      </c>
      <c r="G10" s="36">
        <f t="shared" si="0"/>
        <v>40.810636929015651</v>
      </c>
      <c r="H10" s="36"/>
      <c r="I10" s="26">
        <v>29891</v>
      </c>
      <c r="J10" s="26">
        <v>24435</v>
      </c>
      <c r="K10" s="2">
        <v>23485</v>
      </c>
      <c r="L10" s="2">
        <v>114468</v>
      </c>
      <c r="M10" s="2">
        <f t="shared" si="10"/>
        <v>40929</v>
      </c>
      <c r="N10" s="26">
        <v>178882</v>
      </c>
      <c r="O10" s="26">
        <v>438322</v>
      </c>
      <c r="P10" s="7">
        <f t="shared" si="1"/>
        <v>40.810636929015651</v>
      </c>
      <c r="Q10" s="7">
        <v>5.6962278091738723</v>
      </c>
      <c r="R10" s="7">
        <f t="shared" si="2"/>
        <v>63.026350658595284</v>
      </c>
      <c r="S10" s="5">
        <v>600924</v>
      </c>
      <c r="U10">
        <f t="shared" si="3"/>
        <v>4.0662379934900255</v>
      </c>
      <c r="V10">
        <f t="shared" si="4"/>
        <v>3.9081481185640783</v>
      </c>
      <c r="W10">
        <f t="shared" si="5"/>
        <v>19.048665055814045</v>
      </c>
      <c r="X10">
        <f t="shared" si="6"/>
        <v>29.767824217371913</v>
      </c>
      <c r="Z10" s="9">
        <v>438322</v>
      </c>
      <c r="AE10" s="5">
        <v>34230</v>
      </c>
      <c r="AF10">
        <f t="shared" si="11"/>
        <v>71.384750219106053</v>
      </c>
      <c r="AG10">
        <v>114377</v>
      </c>
      <c r="AH10" s="30">
        <v>275691</v>
      </c>
      <c r="AI10">
        <v>48254</v>
      </c>
      <c r="AJ10">
        <v>34285</v>
      </c>
      <c r="AK10">
        <f t="shared" si="12"/>
        <v>87.183899664576344</v>
      </c>
      <c r="AL10">
        <f t="shared" si="13"/>
        <v>88.054557237966179</v>
      </c>
      <c r="AM10">
        <v>33946</v>
      </c>
    </row>
    <row r="11" spans="1:39">
      <c r="A11" s="38" t="s">
        <v>10</v>
      </c>
      <c r="B11" s="36">
        <v>68.105398069963812</v>
      </c>
      <c r="C11" s="36">
        <v>52.891707588620051</v>
      </c>
      <c r="D11" s="7">
        <f t="shared" si="7"/>
        <v>47.187137214434379</v>
      </c>
      <c r="E11" s="7">
        <f t="shared" si="8"/>
        <v>70.331770049034986</v>
      </c>
      <c r="F11" s="7">
        <f t="shared" si="9"/>
        <v>95.527732200634844</v>
      </c>
      <c r="G11" s="36">
        <f t="shared" si="0"/>
        <v>65.670178757885793</v>
      </c>
      <c r="H11" s="36"/>
      <c r="I11" s="26">
        <v>234871</v>
      </c>
      <c r="J11" s="26">
        <v>159624</v>
      </c>
      <c r="K11" s="2">
        <v>406059</v>
      </c>
      <c r="L11" s="2">
        <v>1224621</v>
      </c>
      <c r="M11" s="2">
        <f t="shared" si="10"/>
        <v>249186</v>
      </c>
      <c r="N11" s="26">
        <v>1879866</v>
      </c>
      <c r="O11" s="26">
        <v>2862587</v>
      </c>
      <c r="P11" s="7">
        <f t="shared" si="1"/>
        <v>65.670178757885793</v>
      </c>
      <c r="Q11" s="7">
        <v>6.9221377372133377</v>
      </c>
      <c r="R11" s="7">
        <f t="shared" si="2"/>
        <v>45.96956985140671</v>
      </c>
      <c r="S11" s="5">
        <v>4507177</v>
      </c>
      <c r="U11">
        <f t="shared" si="3"/>
        <v>3.5415516186739509</v>
      </c>
      <c r="V11">
        <f t="shared" si="4"/>
        <v>9.0091647166286126</v>
      </c>
      <c r="W11">
        <f t="shared" si="5"/>
        <v>27.170466125470554</v>
      </c>
      <c r="X11">
        <f t="shared" si="6"/>
        <v>41.70827992776853</v>
      </c>
      <c r="Z11" s="9">
        <v>2862587</v>
      </c>
      <c r="AE11" s="5">
        <v>311993</v>
      </c>
      <c r="AF11">
        <f t="shared" si="11"/>
        <v>51.162686342321784</v>
      </c>
      <c r="AG11">
        <v>860529</v>
      </c>
      <c r="AH11">
        <v>1741206</v>
      </c>
      <c r="AI11">
        <v>260852</v>
      </c>
      <c r="AJ11">
        <v>344864</v>
      </c>
      <c r="AK11">
        <f t="shared" si="12"/>
        <v>68.105398069963812</v>
      </c>
      <c r="AL11">
        <f t="shared" si="13"/>
        <v>73.591976262168927</v>
      </c>
      <c r="AM11">
        <v>319153</v>
      </c>
    </row>
    <row r="12" spans="1:39">
      <c r="A12" s="38" t="s">
        <v>11</v>
      </c>
      <c r="B12" s="36">
        <v>86.380279485068712</v>
      </c>
      <c r="C12" s="36">
        <v>66.736237385932711</v>
      </c>
      <c r="D12" s="7">
        <f t="shared" si="7"/>
        <v>23.931843453877395</v>
      </c>
      <c r="E12" s="7">
        <f t="shared" si="8"/>
        <v>45.334946118609551</v>
      </c>
      <c r="F12" s="7">
        <f t="shared" si="9"/>
        <v>87.046419773102926</v>
      </c>
      <c r="G12" s="36">
        <f t="shared" si="0"/>
        <v>43.292774829523552</v>
      </c>
      <c r="H12" s="36"/>
      <c r="I12" s="26">
        <v>171039</v>
      </c>
      <c r="J12" s="26">
        <v>158917</v>
      </c>
      <c r="K12" s="2">
        <v>158402</v>
      </c>
      <c r="L12" s="2">
        <v>688126</v>
      </c>
      <c r="M12" s="2">
        <f t="shared" si="10"/>
        <v>193277</v>
      </c>
      <c r="N12" s="26">
        <v>1039805</v>
      </c>
      <c r="O12" s="26">
        <v>2401798</v>
      </c>
      <c r="P12" s="7">
        <f t="shared" si="1"/>
        <v>43.292774829523552</v>
      </c>
      <c r="Q12" s="7">
        <v>5.6661468556148886</v>
      </c>
      <c r="R12" s="7">
        <f t="shared" si="2"/>
        <v>61.07009053031782</v>
      </c>
      <c r="S12" s="5">
        <v>3391617</v>
      </c>
      <c r="U12">
        <f t="shared" si="3"/>
        <v>4.6855821279348469</v>
      </c>
      <c r="V12">
        <f t="shared" si="4"/>
        <v>4.6703976303928183</v>
      </c>
      <c r="W12">
        <f t="shared" si="5"/>
        <v>20.289024379816471</v>
      </c>
      <c r="X12">
        <f t="shared" si="6"/>
        <v>30.658090226579237</v>
      </c>
      <c r="Z12" s="9">
        <v>2401798</v>
      </c>
      <c r="AE12" s="5">
        <v>192174</v>
      </c>
      <c r="AF12">
        <f t="shared" si="11"/>
        <v>82.69432909758865</v>
      </c>
      <c r="AG12">
        <v>661888</v>
      </c>
      <c r="AH12">
        <v>1517871</v>
      </c>
      <c r="AI12">
        <v>222039</v>
      </c>
      <c r="AJ12">
        <v>198007</v>
      </c>
      <c r="AK12">
        <f t="shared" si="12"/>
        <v>86.380279485068712</v>
      </c>
      <c r="AL12">
        <f t="shared" si="13"/>
        <v>86.830201897644955</v>
      </c>
      <c r="AM12">
        <v>196981</v>
      </c>
    </row>
    <row r="13" spans="1:39">
      <c r="A13" s="38" t="s">
        <v>12</v>
      </c>
      <c r="B13" s="36">
        <v>91.466958792651539</v>
      </c>
      <c r="C13" s="36">
        <v>74.988261272351181</v>
      </c>
      <c r="D13" s="7">
        <f t="shared" si="7"/>
        <v>13.738959892190374</v>
      </c>
      <c r="E13" s="7">
        <f t="shared" si="8"/>
        <v>25.517010201328944</v>
      </c>
      <c r="F13" s="7">
        <f t="shared" si="9"/>
        <v>65.692108950181478</v>
      </c>
      <c r="G13" s="36">
        <f t="shared" si="0"/>
        <v>27.18740855654697</v>
      </c>
      <c r="H13" s="36"/>
      <c r="I13" s="26">
        <v>384914</v>
      </c>
      <c r="J13" s="26">
        <v>354540</v>
      </c>
      <c r="K13" s="2">
        <v>211138</v>
      </c>
      <c r="L13" s="2">
        <v>1150217</v>
      </c>
      <c r="M13" s="2">
        <f t="shared" si="10"/>
        <v>481062</v>
      </c>
      <c r="N13" s="26">
        <v>1842417</v>
      </c>
      <c r="O13" s="26">
        <v>6776729</v>
      </c>
      <c r="P13" s="7">
        <f t="shared" si="1"/>
        <v>27.18740855654697</v>
      </c>
      <c r="Q13" s="7">
        <v>4.7758200824346213</v>
      </c>
      <c r="R13" s="7">
        <f t="shared" si="2"/>
        <v>70.212441189916561</v>
      </c>
      <c r="S13" s="5">
        <v>8841916</v>
      </c>
      <c r="U13">
        <f t="shared" si="3"/>
        <v>4.0097643994808365</v>
      </c>
      <c r="V13">
        <f t="shared" si="4"/>
        <v>2.3879213509832029</v>
      </c>
      <c r="W13">
        <f t="shared" si="5"/>
        <v>13.008684995424069</v>
      </c>
      <c r="X13">
        <f t="shared" si="6"/>
        <v>20.837304946122536</v>
      </c>
      <c r="Z13" s="9">
        <v>6776729</v>
      </c>
      <c r="AE13" s="5">
        <v>422274</v>
      </c>
      <c r="AF13">
        <f t="shared" si="11"/>
        <v>83.959703888944148</v>
      </c>
      <c r="AG13">
        <v>1536783</v>
      </c>
      <c r="AH13">
        <v>4507648</v>
      </c>
      <c r="AI13">
        <v>732298</v>
      </c>
      <c r="AJ13">
        <v>420823</v>
      </c>
      <c r="AK13">
        <f t="shared" si="12"/>
        <v>91.466958792651539</v>
      </c>
      <c r="AL13">
        <f t="shared" si="13"/>
        <v>93.753638332127665</v>
      </c>
      <c r="AM13">
        <v>410559</v>
      </c>
    </row>
    <row r="14" spans="1:39">
      <c r="A14" s="38" t="s">
        <v>13</v>
      </c>
      <c r="B14" s="36">
        <v>87.816473189607507</v>
      </c>
      <c r="C14" s="36">
        <v>68.319832323117879</v>
      </c>
      <c r="D14" s="7">
        <f t="shared" si="7"/>
        <v>25.190081394709345</v>
      </c>
      <c r="E14" s="7">
        <f t="shared" si="8"/>
        <v>47.881331359592224</v>
      </c>
      <c r="F14" s="7">
        <f t="shared" si="9"/>
        <v>91.209466023866696</v>
      </c>
      <c r="G14" s="36">
        <f t="shared" si="0"/>
        <v>46.105387641854861</v>
      </c>
      <c r="H14" s="36"/>
      <c r="I14" s="26">
        <v>87373</v>
      </c>
      <c r="J14" s="26">
        <v>72363</v>
      </c>
      <c r="K14" s="2">
        <v>73285</v>
      </c>
      <c r="L14" s="2">
        <v>313752</v>
      </c>
      <c r="M14" s="2">
        <f t="shared" si="10"/>
        <v>99515</v>
      </c>
      <c r="N14" s="26">
        <v>486552</v>
      </c>
      <c r="O14" s="26">
        <v>1055304</v>
      </c>
      <c r="P14" s="7">
        <f t="shared" si="1"/>
        <v>46.105387641854861</v>
      </c>
      <c r="Q14" s="7">
        <v>6.2390311767737323</v>
      </c>
      <c r="R14" s="7">
        <f t="shared" si="2"/>
        <v>62.080801146344143</v>
      </c>
      <c r="S14" s="5">
        <v>1550417</v>
      </c>
      <c r="U14">
        <f t="shared" si="3"/>
        <v>4.6673249841816746</v>
      </c>
      <c r="V14">
        <f t="shared" si="4"/>
        <v>4.7267928563734785</v>
      </c>
      <c r="W14">
        <f t="shared" si="5"/>
        <v>20.23662021249767</v>
      </c>
      <c r="X14">
        <f t="shared" si="6"/>
        <v>31.382008840202346</v>
      </c>
      <c r="Z14" s="9">
        <v>1055304</v>
      </c>
      <c r="AE14" s="5">
        <v>96731</v>
      </c>
      <c r="AF14">
        <f t="shared" si="11"/>
        <v>74.808489522490206</v>
      </c>
      <c r="AG14">
        <v>290928</v>
      </c>
      <c r="AH14">
        <v>655270</v>
      </c>
      <c r="AI14">
        <v>109106</v>
      </c>
      <c r="AJ14">
        <v>99495</v>
      </c>
      <c r="AK14">
        <f t="shared" si="12"/>
        <v>87.816473189607507</v>
      </c>
      <c r="AL14">
        <f t="shared" si="13"/>
        <v>87.653491171749593</v>
      </c>
      <c r="AM14">
        <v>99680</v>
      </c>
    </row>
    <row r="15" spans="1:39">
      <c r="A15" s="38" t="s">
        <v>14</v>
      </c>
      <c r="B15" s="36">
        <v>82.629691387815612</v>
      </c>
      <c r="C15" s="36">
        <v>65.0947317724832</v>
      </c>
      <c r="D15" s="7">
        <f t="shared" si="7"/>
        <v>29.536567290673794</v>
      </c>
      <c r="E15" s="7">
        <f t="shared" si="8"/>
        <v>58.734084925018834</v>
      </c>
      <c r="F15" s="7">
        <f t="shared" si="9"/>
        <v>93.193092170533617</v>
      </c>
      <c r="G15" s="36">
        <f t="shared" si="0"/>
        <v>53.005785104841664</v>
      </c>
      <c r="H15" s="36"/>
      <c r="I15" s="26">
        <v>285926</v>
      </c>
      <c r="J15" s="26">
        <v>227068</v>
      </c>
      <c r="K15" s="2">
        <v>299717</v>
      </c>
      <c r="L15" s="2">
        <v>1237368</v>
      </c>
      <c r="M15" s="2">
        <f t="shared" si="10"/>
        <v>272409</v>
      </c>
      <c r="N15" s="26">
        <v>1809494</v>
      </c>
      <c r="O15" s="26">
        <v>3413767</v>
      </c>
      <c r="P15" s="7">
        <f t="shared" si="1"/>
        <v>53.005785104841664</v>
      </c>
      <c r="Q15" s="7">
        <v>6.2976152364792206</v>
      </c>
      <c r="R15" s="7">
        <f t="shared" si="2"/>
        <v>58.797116536003983</v>
      </c>
      <c r="S15" s="5">
        <v>5044735</v>
      </c>
      <c r="U15">
        <f t="shared" si="3"/>
        <v>4.5010887588743511</v>
      </c>
      <c r="V15">
        <f t="shared" si="4"/>
        <v>5.9411842247412405</v>
      </c>
      <c r="W15">
        <f t="shared" si="5"/>
        <v>24.527908799966696</v>
      </c>
      <c r="X15">
        <f t="shared" si="6"/>
        <v>35.868960411200987</v>
      </c>
      <c r="Z15" s="9">
        <v>3413767</v>
      </c>
      <c r="AE15" s="5">
        <v>317698</v>
      </c>
      <c r="AF15">
        <f t="shared" si="11"/>
        <v>71.472908233605509</v>
      </c>
      <c r="AG15">
        <v>1014732</v>
      </c>
      <c r="AH15">
        <v>2106729</v>
      </c>
      <c r="AI15">
        <v>292306</v>
      </c>
      <c r="AJ15">
        <v>346033</v>
      </c>
      <c r="AK15">
        <f t="shared" si="12"/>
        <v>82.629691387815612</v>
      </c>
      <c r="AL15">
        <f t="shared" si="13"/>
        <v>86.689426003856553</v>
      </c>
      <c r="AM15">
        <v>329828</v>
      </c>
    </row>
    <row r="16" spans="1:39">
      <c r="A16" s="38" t="s">
        <v>15</v>
      </c>
      <c r="B16" s="36">
        <v>74.824739116975124</v>
      </c>
      <c r="C16" s="36">
        <v>55.580672378863973</v>
      </c>
      <c r="D16" s="7">
        <f t="shared" si="7"/>
        <v>33.446064851114251</v>
      </c>
      <c r="E16" s="7">
        <f t="shared" si="8"/>
        <v>57.744729359879152</v>
      </c>
      <c r="F16" s="7">
        <f t="shared" si="9"/>
        <v>94.513893251251119</v>
      </c>
      <c r="G16" s="36">
        <f t="shared" si="0"/>
        <v>55.182666598554064</v>
      </c>
      <c r="H16" s="36"/>
      <c r="I16" s="26">
        <v>190946</v>
      </c>
      <c r="J16" s="26">
        <v>123184</v>
      </c>
      <c r="K16" s="2">
        <v>191957</v>
      </c>
      <c r="L16" s="2">
        <v>694989</v>
      </c>
      <c r="M16" s="2">
        <f t="shared" si="10"/>
        <v>225685</v>
      </c>
      <c r="N16" s="26">
        <v>1112631</v>
      </c>
      <c r="O16" s="26">
        <v>2016269</v>
      </c>
      <c r="P16" s="7">
        <f t="shared" si="1"/>
        <v>55.182666598554064</v>
      </c>
      <c r="Q16" s="7">
        <v>6.8046179481227531</v>
      </c>
      <c r="R16" s="7">
        <f t="shared" si="2"/>
        <v>48.776054430741219</v>
      </c>
      <c r="S16" s="5">
        <v>3140529</v>
      </c>
      <c r="U16">
        <f t="shared" si="3"/>
        <v>3.9223965134536249</v>
      </c>
      <c r="V16">
        <f t="shared" si="4"/>
        <v>6.1122505157570588</v>
      </c>
      <c r="W16">
        <f t="shared" si="5"/>
        <v>22.129679426618893</v>
      </c>
      <c r="X16">
        <f t="shared" si="6"/>
        <v>35.428139654179283</v>
      </c>
      <c r="Z16" s="9">
        <v>2016269</v>
      </c>
      <c r="AE16" s="5">
        <v>213701</v>
      </c>
      <c r="AF16">
        <f t="shared" si="11"/>
        <v>57.643155623979304</v>
      </c>
      <c r="AG16">
        <v>573930</v>
      </c>
      <c r="AH16">
        <v>1203554</v>
      </c>
      <c r="AI16">
        <v>238785</v>
      </c>
      <c r="AJ16">
        <v>255191</v>
      </c>
      <c r="AK16">
        <f t="shared" si="12"/>
        <v>74.824739116975124</v>
      </c>
      <c r="AL16">
        <f t="shared" si="13"/>
        <v>85.414961239269786</v>
      </c>
      <c r="AM16">
        <v>223551</v>
      </c>
    </row>
    <row r="17" spans="1:39">
      <c r="A17" s="38" t="s">
        <v>16</v>
      </c>
      <c r="B17" s="36">
        <v>85.390543205668237</v>
      </c>
      <c r="C17" s="36">
        <v>74.683489661381728</v>
      </c>
      <c r="D17" s="7">
        <f t="shared" si="7"/>
        <v>20.437904574587755</v>
      </c>
      <c r="E17" s="7">
        <f t="shared" si="8"/>
        <v>49.644118179332864</v>
      </c>
      <c r="F17" s="7">
        <f t="shared" si="9"/>
        <v>93.789315810485647</v>
      </c>
      <c r="G17" s="36">
        <f t="shared" si="0"/>
        <v>46.866591877674885</v>
      </c>
      <c r="H17" s="36"/>
      <c r="I17" s="26">
        <v>140283</v>
      </c>
      <c r="J17" s="26">
        <v>121106</v>
      </c>
      <c r="K17" s="2">
        <v>89573</v>
      </c>
      <c r="L17" s="2">
        <v>515717</v>
      </c>
      <c r="M17" s="2">
        <f t="shared" si="10"/>
        <v>173846</v>
      </c>
      <c r="N17" s="26">
        <v>779136</v>
      </c>
      <c r="O17" s="26">
        <v>1662455</v>
      </c>
      <c r="P17" s="7">
        <f t="shared" si="1"/>
        <v>46.866591877674885</v>
      </c>
      <c r="Q17" s="7">
        <v>6.115899944086693</v>
      </c>
      <c r="R17" s="7">
        <f t="shared" si="2"/>
        <v>68.567589717295036</v>
      </c>
      <c r="S17" s="5">
        <v>2421606</v>
      </c>
      <c r="U17">
        <f t="shared" si="3"/>
        <v>5.0010612791676268</v>
      </c>
      <c r="V17">
        <f t="shared" si="4"/>
        <v>3.6989089059078974</v>
      </c>
      <c r="W17">
        <f t="shared" si="5"/>
        <v>21.296486711711154</v>
      </c>
      <c r="X17">
        <f t="shared" si="6"/>
        <v>32.174350410430101</v>
      </c>
      <c r="Z17" s="9">
        <v>1662455</v>
      </c>
      <c r="AE17" s="5">
        <v>148103</v>
      </c>
      <c r="AF17">
        <f t="shared" si="11"/>
        <v>81.771469855438454</v>
      </c>
      <c r="AG17">
        <v>438269</v>
      </c>
      <c r="AH17">
        <v>1038828</v>
      </c>
      <c r="AI17">
        <v>185358</v>
      </c>
      <c r="AJ17">
        <v>164284</v>
      </c>
      <c r="AK17">
        <f t="shared" si="12"/>
        <v>85.390543205668237</v>
      </c>
      <c r="AL17">
        <f t="shared" si="13"/>
        <v>92.536181216111032</v>
      </c>
      <c r="AM17">
        <v>151598</v>
      </c>
    </row>
    <row r="18" spans="1:39">
      <c r="A18" s="38" t="s">
        <v>17</v>
      </c>
      <c r="B18" s="36">
        <v>82.904558947835611</v>
      </c>
      <c r="C18" s="36">
        <v>69.080905935952899</v>
      </c>
      <c r="D18" s="7">
        <f t="shared" si="7"/>
        <v>26.034307976416521</v>
      </c>
      <c r="E18" s="7">
        <f t="shared" si="8"/>
        <v>46.690600692177028</v>
      </c>
      <c r="F18" s="7">
        <f t="shared" si="9"/>
        <v>86.78762342610186</v>
      </c>
      <c r="G18" s="36">
        <f t="shared" si="0"/>
        <v>44.145338885968819</v>
      </c>
      <c r="H18" s="36"/>
      <c r="I18" s="26">
        <v>371720</v>
      </c>
      <c r="J18" s="26">
        <v>336004</v>
      </c>
      <c r="K18" s="2">
        <v>360055</v>
      </c>
      <c r="L18" s="2">
        <v>1416414</v>
      </c>
      <c r="M18" s="2">
        <f t="shared" si="10"/>
        <v>352632</v>
      </c>
      <c r="N18" s="26">
        <v>2129101</v>
      </c>
      <c r="O18" s="26">
        <v>4822935</v>
      </c>
      <c r="P18" s="7">
        <f t="shared" si="1"/>
        <v>44.145338885968819</v>
      </c>
      <c r="Q18" s="7">
        <v>5.8630005009552351</v>
      </c>
      <c r="R18" s="7">
        <f t="shared" si="2"/>
        <v>63.217905434997661</v>
      </c>
      <c r="S18" s="5">
        <v>7016595</v>
      </c>
      <c r="U18">
        <f t="shared" si="3"/>
        <v>4.7887044927062199</v>
      </c>
      <c r="V18">
        <f t="shared" si="4"/>
        <v>5.1314775899136267</v>
      </c>
      <c r="W18">
        <f t="shared" si="5"/>
        <v>20.186628984571577</v>
      </c>
      <c r="X18">
        <f t="shared" si="6"/>
        <v>30.343792109990673</v>
      </c>
      <c r="Z18" s="9">
        <v>4822935</v>
      </c>
      <c r="AE18" s="5">
        <v>411383</v>
      </c>
      <c r="AF18">
        <f t="shared" si="11"/>
        <v>81.676685716230381</v>
      </c>
      <c r="AG18">
        <v>1383002</v>
      </c>
      <c r="AH18">
        <v>3033617</v>
      </c>
      <c r="AI18">
        <v>406316</v>
      </c>
      <c r="AJ18">
        <v>448371</v>
      </c>
      <c r="AK18">
        <f t="shared" si="12"/>
        <v>82.904558947835611</v>
      </c>
      <c r="AL18">
        <f t="shared" si="13"/>
        <v>88.942911628953098</v>
      </c>
      <c r="AM18">
        <v>417931</v>
      </c>
    </row>
    <row r="19" spans="1:39">
      <c r="A19" s="38" t="s">
        <v>18</v>
      </c>
      <c r="B19" s="36">
        <v>86.007234457828005</v>
      </c>
      <c r="C19" s="36">
        <v>71.564786698921836</v>
      </c>
      <c r="D19" s="7">
        <f t="shared" si="7"/>
        <v>20.298994247974417</v>
      </c>
      <c r="E19" s="7">
        <f t="shared" si="8"/>
        <v>43.019937552900785</v>
      </c>
      <c r="F19" s="7">
        <f t="shared" si="9"/>
        <v>85.738960629598409</v>
      </c>
      <c r="G19" s="36">
        <f t="shared" si="0"/>
        <v>39.995512029240231</v>
      </c>
      <c r="H19" s="36"/>
      <c r="I19" s="26">
        <v>750881</v>
      </c>
      <c r="J19" s="26">
        <v>667683</v>
      </c>
      <c r="K19" s="2">
        <v>577453</v>
      </c>
      <c r="L19" s="2">
        <v>2892011</v>
      </c>
      <c r="M19" s="2">
        <f t="shared" si="10"/>
        <v>669136</v>
      </c>
      <c r="N19" s="26">
        <v>4138600</v>
      </c>
      <c r="O19" s="26">
        <v>10347661</v>
      </c>
      <c r="P19" s="7">
        <f t="shared" si="1"/>
        <v>39.995512029240231</v>
      </c>
      <c r="Q19" s="7">
        <v>5.6815878027725972</v>
      </c>
      <c r="R19" s="7">
        <f t="shared" si="2"/>
        <v>65.883198896149239</v>
      </c>
      <c r="S19" s="5">
        <v>14837208</v>
      </c>
      <c r="U19">
        <f t="shared" si="3"/>
        <v>4.5000582319800326</v>
      </c>
      <c r="V19">
        <f t="shared" si="4"/>
        <v>3.8919249497614374</v>
      </c>
      <c r="W19">
        <f t="shared" si="5"/>
        <v>19.491611898950261</v>
      </c>
      <c r="X19">
        <f t="shared" si="6"/>
        <v>27.893388028259764</v>
      </c>
      <c r="Z19" s="9">
        <v>10347661</v>
      </c>
      <c r="AE19" s="5">
        <v>842989</v>
      </c>
      <c r="AF19">
        <f t="shared" si="11"/>
        <v>79.204236354211034</v>
      </c>
      <c r="AG19">
        <v>2844737</v>
      </c>
      <c r="AH19">
        <v>6722490</v>
      </c>
      <c r="AI19">
        <v>780434</v>
      </c>
      <c r="AJ19">
        <v>873044</v>
      </c>
      <c r="AK19">
        <f t="shared" si="12"/>
        <v>86.007234457828005</v>
      </c>
      <c r="AL19">
        <f t="shared" si="13"/>
        <v>88.38708614221629</v>
      </c>
      <c r="AM19">
        <v>849537</v>
      </c>
    </row>
    <row r="20" spans="1:39">
      <c r="A20" s="38" t="s">
        <v>19</v>
      </c>
      <c r="B20" s="36">
        <v>78.448411388325553</v>
      </c>
      <c r="C20" s="36">
        <v>57.780523078402581</v>
      </c>
      <c r="D20" s="7">
        <f t="shared" si="7"/>
        <v>37.862760167435205</v>
      </c>
      <c r="E20" s="7">
        <f t="shared" si="8"/>
        <v>59.650949662943461</v>
      </c>
      <c r="F20" s="7">
        <f t="shared" si="9"/>
        <v>92.992507712648745</v>
      </c>
      <c r="G20" s="36">
        <f t="shared" si="0"/>
        <v>56.698791510141518</v>
      </c>
      <c r="H20" s="36"/>
      <c r="I20" s="26">
        <v>199601</v>
      </c>
      <c r="J20" s="26">
        <v>156216</v>
      </c>
      <c r="K20" s="2">
        <v>313331</v>
      </c>
      <c r="L20" s="2">
        <v>969829</v>
      </c>
      <c r="M20" s="2">
        <f t="shared" si="10"/>
        <v>276410</v>
      </c>
      <c r="N20" s="26">
        <v>1559570</v>
      </c>
      <c r="O20" s="26">
        <v>2750623</v>
      </c>
      <c r="P20" s="7">
        <f t="shared" si="1"/>
        <v>56.698791510141518</v>
      </c>
      <c r="Q20" s="7">
        <v>6.3271299333578712</v>
      </c>
      <c r="R20" s="7">
        <f t="shared" si="2"/>
        <v>51.453393145044707</v>
      </c>
      <c r="S20" s="5">
        <v>3964009</v>
      </c>
      <c r="U20">
        <f t="shared" si="3"/>
        <v>3.9408588628330561</v>
      </c>
      <c r="V20">
        <f t="shared" si="4"/>
        <v>7.9043967861828772</v>
      </c>
      <c r="W20">
        <f t="shared" si="5"/>
        <v>24.465862716255184</v>
      </c>
      <c r="X20">
        <f t="shared" si="6"/>
        <v>39.3432507342945</v>
      </c>
      <c r="Z20" s="9">
        <v>2750623</v>
      </c>
      <c r="AE20" s="5">
        <v>250808</v>
      </c>
      <c r="AF20">
        <f t="shared" si="11"/>
        <v>62.285094574335744</v>
      </c>
      <c r="AG20">
        <v>827544</v>
      </c>
      <c r="AH20">
        <v>1625840</v>
      </c>
      <c r="AI20">
        <v>297239</v>
      </c>
      <c r="AJ20">
        <v>254436</v>
      </c>
      <c r="AK20">
        <f t="shared" si="12"/>
        <v>78.448411388325553</v>
      </c>
      <c r="AL20">
        <f t="shared" si="13"/>
        <v>77.766219396262883</v>
      </c>
      <c r="AM20">
        <v>256668</v>
      </c>
    </row>
    <row r="21" spans="1:39">
      <c r="A21" s="38" t="s">
        <v>20</v>
      </c>
      <c r="B21" s="36">
        <v>85.898146096462071</v>
      </c>
      <c r="C21" s="36">
        <v>66.357296040656706</v>
      </c>
      <c r="D21" s="7">
        <f t="shared" si="7"/>
        <v>20.986215301646126</v>
      </c>
      <c r="E21" s="7">
        <f t="shared" si="8"/>
        <v>42.353945642542215</v>
      </c>
      <c r="F21" s="7">
        <f t="shared" si="9"/>
        <v>88.951146209674832</v>
      </c>
      <c r="G21" s="36">
        <f t="shared" si="0"/>
        <v>41.83649111699556</v>
      </c>
      <c r="H21" s="36"/>
      <c r="I21" s="26">
        <v>93038</v>
      </c>
      <c r="J21" s="26">
        <v>73642</v>
      </c>
      <c r="K21" s="2">
        <v>63196</v>
      </c>
      <c r="L21" s="2">
        <v>314506</v>
      </c>
      <c r="M21" s="2">
        <f t="shared" si="10"/>
        <v>111285</v>
      </c>
      <c r="N21" s="26">
        <v>488987</v>
      </c>
      <c r="O21" s="26">
        <v>1168805</v>
      </c>
      <c r="P21" s="7">
        <f t="shared" si="1"/>
        <v>41.83649111699556</v>
      </c>
      <c r="Q21" s="7">
        <v>5.8290119089201964</v>
      </c>
      <c r="R21" s="7">
        <f t="shared" si="2"/>
        <v>60.528284131736513</v>
      </c>
      <c r="S21" s="5">
        <v>1674795</v>
      </c>
      <c r="U21">
        <f t="shared" si="3"/>
        <v>4.3970754629671092</v>
      </c>
      <c r="V21">
        <f t="shared" si="4"/>
        <v>3.7733573362710064</v>
      </c>
      <c r="W21">
        <f t="shared" si="5"/>
        <v>18.778775909887479</v>
      </c>
      <c r="X21">
        <f t="shared" si="6"/>
        <v>29.196827074358357</v>
      </c>
      <c r="Z21" s="9">
        <v>1168805</v>
      </c>
      <c r="AE21" s="5">
        <v>97624</v>
      </c>
      <c r="AF21">
        <f t="shared" si="11"/>
        <v>75.43431942964844</v>
      </c>
      <c r="AG21">
        <v>301131</v>
      </c>
      <c r="AH21">
        <v>742566</v>
      </c>
      <c r="AI21">
        <v>125108</v>
      </c>
      <c r="AJ21">
        <v>108312</v>
      </c>
      <c r="AK21">
        <f t="shared" si="12"/>
        <v>85.898146096462071</v>
      </c>
      <c r="AL21">
        <f t="shared" si="13"/>
        <v>94.520074772431727</v>
      </c>
      <c r="AM21">
        <v>98432</v>
      </c>
    </row>
    <row r="22" spans="1:39">
      <c r="A22" s="38" t="s">
        <v>21</v>
      </c>
      <c r="B22" s="36">
        <v>90.695600948908591</v>
      </c>
      <c r="C22" s="36">
        <v>79.952548330404213</v>
      </c>
      <c r="D22" s="7">
        <f t="shared" si="7"/>
        <v>17.026317771302448</v>
      </c>
      <c r="E22" s="7">
        <f t="shared" si="8"/>
        <v>45.637231173501142</v>
      </c>
      <c r="F22" s="7">
        <f t="shared" si="9"/>
        <v>91.258904823641046</v>
      </c>
      <c r="G22" s="36">
        <f t="shared" si="0"/>
        <v>43.398065377897161</v>
      </c>
      <c r="H22" s="36"/>
      <c r="I22" s="26">
        <v>56965</v>
      </c>
      <c r="J22" s="26">
        <v>45493</v>
      </c>
      <c r="K22" s="2">
        <v>29391</v>
      </c>
      <c r="L22" s="2">
        <v>197988</v>
      </c>
      <c r="M22" s="2">
        <f t="shared" si="10"/>
        <v>68279</v>
      </c>
      <c r="N22" s="26">
        <v>295658</v>
      </c>
      <c r="O22" s="26">
        <v>681270</v>
      </c>
      <c r="P22" s="7">
        <f t="shared" si="1"/>
        <v>43.398065377897161</v>
      </c>
      <c r="Q22" s="7">
        <v>5.9570517977597621</v>
      </c>
      <c r="R22" s="7">
        <f t="shared" si="2"/>
        <v>73.995496532644452</v>
      </c>
      <c r="S22" s="5">
        <v>969540</v>
      </c>
      <c r="U22">
        <f t="shared" si="3"/>
        <v>4.6922251789508431</v>
      </c>
      <c r="V22">
        <f t="shared" si="4"/>
        <v>3.0314375889597129</v>
      </c>
      <c r="W22">
        <f t="shared" si="5"/>
        <v>20.420818119933166</v>
      </c>
      <c r="X22">
        <f t="shared" si="6"/>
        <v>30.494667574313596</v>
      </c>
      <c r="Z22" s="9">
        <v>681270</v>
      </c>
      <c r="AE22" s="5">
        <v>57756</v>
      </c>
      <c r="AF22">
        <f t="shared" si="11"/>
        <v>78.767573931712718</v>
      </c>
      <c r="AG22">
        <v>172621</v>
      </c>
      <c r="AH22">
        <v>433830</v>
      </c>
      <c r="AI22">
        <v>74819</v>
      </c>
      <c r="AJ22">
        <v>62809</v>
      </c>
      <c r="AK22">
        <f t="shared" si="12"/>
        <v>90.695600948908591</v>
      </c>
      <c r="AL22">
        <f t="shared" si="13"/>
        <v>96.346723044397464</v>
      </c>
      <c r="AM22">
        <v>59125</v>
      </c>
    </row>
    <row r="23" spans="1:39">
      <c r="A23" s="38" t="s">
        <v>22</v>
      </c>
      <c r="B23" s="36">
        <v>90.55739321595135</v>
      </c>
      <c r="C23" s="36">
        <v>68.55205796231526</v>
      </c>
      <c r="D23" s="7">
        <f t="shared" si="7"/>
        <v>17.405517775813387</v>
      </c>
      <c r="E23" s="7">
        <f t="shared" si="8"/>
        <v>34.803620039320165</v>
      </c>
      <c r="F23" s="7">
        <f t="shared" si="9"/>
        <v>78.081439116892568</v>
      </c>
      <c r="G23" s="36">
        <f t="shared" si="0"/>
        <v>33.920694129594423</v>
      </c>
      <c r="H23" s="36"/>
      <c r="I23" s="26">
        <v>220385</v>
      </c>
      <c r="J23" s="26">
        <v>178162</v>
      </c>
      <c r="K23" s="2">
        <v>150038</v>
      </c>
      <c r="L23" s="2">
        <v>732714</v>
      </c>
      <c r="M23" s="2">
        <f t="shared" si="10"/>
        <v>218849</v>
      </c>
      <c r="N23" s="26">
        <v>1101601</v>
      </c>
      <c r="O23" s="26">
        <v>3247578</v>
      </c>
      <c r="P23" s="7">
        <f t="shared" si="1"/>
        <v>33.920694129594423</v>
      </c>
      <c r="Q23" s="7">
        <v>5.2811242993587326</v>
      </c>
      <c r="R23" s="7">
        <f t="shared" si="2"/>
        <v>63.27093366295653</v>
      </c>
      <c r="S23" s="5">
        <v>4448068</v>
      </c>
      <c r="U23">
        <f t="shared" si="3"/>
        <v>4.0053794141636327</v>
      </c>
      <c r="V23">
        <f t="shared" si="4"/>
        <v>3.3731049075688593</v>
      </c>
      <c r="W23">
        <f t="shared" si="5"/>
        <v>16.472634860797992</v>
      </c>
      <c r="X23">
        <f t="shared" si="6"/>
        <v>24.765830918052512</v>
      </c>
      <c r="Z23" s="9">
        <v>3247578</v>
      </c>
      <c r="AE23" s="5">
        <v>234908</v>
      </c>
      <c r="AF23">
        <f t="shared" si="11"/>
        <v>75.843308869855434</v>
      </c>
      <c r="AG23">
        <v>862014</v>
      </c>
      <c r="AH23">
        <v>2105281</v>
      </c>
      <c r="AI23">
        <v>280283</v>
      </c>
      <c r="AJ23">
        <v>243365</v>
      </c>
      <c r="AK23">
        <f t="shared" si="12"/>
        <v>90.55739321595135</v>
      </c>
      <c r="AL23">
        <f t="shared" si="13"/>
        <v>91.251816672394455</v>
      </c>
      <c r="AM23">
        <v>241513</v>
      </c>
    </row>
    <row r="24" spans="1:39">
      <c r="A24" s="38" t="s">
        <v>23</v>
      </c>
      <c r="B24" s="36">
        <v>79.259501467613646</v>
      </c>
      <c r="C24" s="36">
        <v>62.615081708997835</v>
      </c>
      <c r="D24" s="7">
        <f t="shared" si="7"/>
        <v>32.936396684690941</v>
      </c>
      <c r="E24" s="7">
        <f t="shared" si="8"/>
        <v>62.68032417246171</v>
      </c>
      <c r="F24" s="7">
        <f t="shared" si="9"/>
        <v>97.271637169484833</v>
      </c>
      <c r="G24" s="36">
        <f t="shared" si="0"/>
        <v>58.432895336312832</v>
      </c>
      <c r="H24" s="36"/>
      <c r="I24" s="26">
        <v>208462</v>
      </c>
      <c r="J24" s="26">
        <v>159011</v>
      </c>
      <c r="K24" s="2">
        <v>212641</v>
      </c>
      <c r="L24" s="2">
        <v>918745</v>
      </c>
      <c r="M24" s="2">
        <f t="shared" si="10"/>
        <v>256338</v>
      </c>
      <c r="N24" s="26">
        <v>1387724</v>
      </c>
      <c r="O24" s="26">
        <v>2374902</v>
      </c>
      <c r="P24" s="7">
        <f t="shared" si="1"/>
        <v>58.432895336312832</v>
      </c>
      <c r="Q24" s="7">
        <v>6.6828264599294585</v>
      </c>
      <c r="R24" s="7">
        <f t="shared" si="2"/>
        <v>55.932255249068376</v>
      </c>
      <c r="S24" s="5">
        <v>3550788</v>
      </c>
      <c r="U24">
        <f t="shared" si="3"/>
        <v>4.478189066764898</v>
      </c>
      <c r="V24">
        <f t="shared" si="4"/>
        <v>5.9885580327521666</v>
      </c>
      <c r="W24">
        <f t="shared" si="5"/>
        <v>25.874397457691085</v>
      </c>
      <c r="X24">
        <f t="shared" si="6"/>
        <v>39.082141766841616</v>
      </c>
      <c r="Z24" s="9">
        <v>2374902</v>
      </c>
      <c r="AE24" s="5">
        <v>237293</v>
      </c>
      <c r="AF24">
        <f t="shared" si="11"/>
        <v>67.010404858128979</v>
      </c>
      <c r="AG24">
        <v>645611</v>
      </c>
      <c r="AH24">
        <v>1465763</v>
      </c>
      <c r="AI24">
        <v>263528</v>
      </c>
      <c r="AJ24">
        <v>263012</v>
      </c>
      <c r="AK24">
        <f t="shared" si="12"/>
        <v>79.259501467613646</v>
      </c>
      <c r="AL24">
        <f t="shared" si="13"/>
        <v>85.648665527215357</v>
      </c>
      <c r="AM24">
        <v>243392</v>
      </c>
    </row>
    <row r="25" spans="1:39">
      <c r="A25" s="38" t="s">
        <v>24</v>
      </c>
      <c r="B25" s="36">
        <v>80.526952745615503</v>
      </c>
      <c r="C25" s="36">
        <v>62.897120808606118</v>
      </c>
      <c r="D25" s="7">
        <f t="shared" si="7"/>
        <v>30.733964389065861</v>
      </c>
      <c r="E25" s="7">
        <f t="shared" si="8"/>
        <v>56.696405248629901</v>
      </c>
      <c r="F25" s="7">
        <f t="shared" si="9"/>
        <v>90.86309179346101</v>
      </c>
      <c r="G25" s="36">
        <f t="shared" si="0"/>
        <v>52.672469579188494</v>
      </c>
      <c r="H25" s="36"/>
      <c r="I25" s="26">
        <v>316727</v>
      </c>
      <c r="J25" s="26">
        <v>239950</v>
      </c>
      <c r="K25" s="2">
        <v>311923</v>
      </c>
      <c r="L25" s="2">
        <v>1323996</v>
      </c>
      <c r="M25" s="2">
        <f t="shared" si="10"/>
        <v>306175</v>
      </c>
      <c r="N25" s="26">
        <v>1942094</v>
      </c>
      <c r="O25" s="26">
        <v>3687114</v>
      </c>
      <c r="P25" s="7">
        <f t="shared" si="1"/>
        <v>52.672469579188494</v>
      </c>
      <c r="Q25" s="7">
        <v>6.2827940335185923</v>
      </c>
      <c r="R25" s="7">
        <f t="shared" si="2"/>
        <v>56.614326775087527</v>
      </c>
      <c r="S25" s="5">
        <v>5651371</v>
      </c>
      <c r="U25">
        <f t="shared" si="3"/>
        <v>4.2458723732701316</v>
      </c>
      <c r="V25">
        <f t="shared" si="4"/>
        <v>5.5194217473954552</v>
      </c>
      <c r="W25">
        <f t="shared" si="5"/>
        <v>23.427872634799591</v>
      </c>
      <c r="X25">
        <f t="shared" si="6"/>
        <v>34.365006296702163</v>
      </c>
      <c r="Z25" s="9">
        <v>3687114</v>
      </c>
      <c r="AE25" s="5">
        <v>355064</v>
      </c>
      <c r="AF25">
        <f t="shared" si="11"/>
        <v>67.579365973458309</v>
      </c>
      <c r="AG25">
        <v>1014913</v>
      </c>
      <c r="AH25">
        <v>2335238</v>
      </c>
      <c r="AI25">
        <v>336963</v>
      </c>
      <c r="AJ25">
        <v>393318</v>
      </c>
      <c r="AK25">
        <f t="shared" si="12"/>
        <v>80.526952745615503</v>
      </c>
      <c r="AL25">
        <f t="shared" si="13"/>
        <v>87.30673282337537</v>
      </c>
      <c r="AM25">
        <v>362775</v>
      </c>
    </row>
    <row r="26" spans="1:39">
      <c r="A26" s="38" t="s">
        <v>25</v>
      </c>
      <c r="B26" s="36">
        <v>83.276871492851072</v>
      </c>
      <c r="C26" s="36">
        <v>66.381172839506178</v>
      </c>
      <c r="D26" s="7">
        <f t="shared" si="7"/>
        <v>24.504669529443561</v>
      </c>
      <c r="E26" s="7">
        <f t="shared" si="8"/>
        <v>42.927229432106905</v>
      </c>
      <c r="F26" s="7">
        <f t="shared" si="9"/>
        <v>89.022090924673066</v>
      </c>
      <c r="G26" s="36">
        <f t="shared" si="0"/>
        <v>41.607350028117352</v>
      </c>
      <c r="H26" s="36"/>
      <c r="I26" s="26">
        <v>95870</v>
      </c>
      <c r="J26" s="26">
        <v>77427</v>
      </c>
      <c r="K26" s="2">
        <v>81603</v>
      </c>
      <c r="L26" s="2">
        <v>322869</v>
      </c>
      <c r="M26" s="2">
        <f t="shared" si="10"/>
        <v>88293</v>
      </c>
      <c r="N26" s="26">
        <v>492765</v>
      </c>
      <c r="O26" s="26">
        <v>1184322</v>
      </c>
      <c r="P26" s="7">
        <f t="shared" si="1"/>
        <v>41.607350028117352</v>
      </c>
      <c r="Q26" s="7">
        <v>6.1735276271158854</v>
      </c>
      <c r="R26" s="7">
        <f t="shared" si="2"/>
        <v>60.20764521239029</v>
      </c>
      <c r="S26" s="5">
        <v>1720556</v>
      </c>
      <c r="U26">
        <f t="shared" si="3"/>
        <v>4.5001150790790883</v>
      </c>
      <c r="V26">
        <f t="shared" si="4"/>
        <v>4.7428273186109609</v>
      </c>
      <c r="W26">
        <f t="shared" si="5"/>
        <v>18.765387467772047</v>
      </c>
      <c r="X26">
        <f t="shared" si="6"/>
        <v>28.639869902519884</v>
      </c>
      <c r="Z26" s="9">
        <v>1184322</v>
      </c>
      <c r="AE26" s="5">
        <v>106219</v>
      </c>
      <c r="AF26">
        <f t="shared" si="11"/>
        <v>72.893738408382674</v>
      </c>
      <c r="AG26">
        <v>333010</v>
      </c>
      <c r="AH26">
        <v>752131</v>
      </c>
      <c r="AI26">
        <v>99181</v>
      </c>
      <c r="AJ26">
        <v>115122</v>
      </c>
      <c r="AK26">
        <f t="shared" si="12"/>
        <v>83.276871492851072</v>
      </c>
      <c r="AL26">
        <f t="shared" si="13"/>
        <v>89.673557197642879</v>
      </c>
      <c r="AM26">
        <v>106910</v>
      </c>
    </row>
    <row r="27" spans="1:39">
      <c r="A27" s="38" t="s">
        <v>26</v>
      </c>
      <c r="B27" s="36">
        <v>81.271371989470836</v>
      </c>
      <c r="C27" s="36">
        <v>64.697924411022683</v>
      </c>
      <c r="D27" s="7">
        <f t="shared" si="7"/>
        <v>23.983232894091866</v>
      </c>
      <c r="E27" s="7">
        <f t="shared" si="8"/>
        <v>41.988827083944379</v>
      </c>
      <c r="F27" s="7">
        <f t="shared" si="9"/>
        <v>84.375936163838887</v>
      </c>
      <c r="G27" s="36">
        <f t="shared" si="0"/>
        <v>38.155495416770698</v>
      </c>
      <c r="H27" s="36"/>
      <c r="I27" s="26">
        <v>66072</v>
      </c>
      <c r="J27" s="26">
        <v>53084</v>
      </c>
      <c r="K27" s="2">
        <v>66541</v>
      </c>
      <c r="L27" s="2">
        <v>244802</v>
      </c>
      <c r="M27" s="2">
        <f t="shared" si="10"/>
        <v>30982</v>
      </c>
      <c r="N27" s="26">
        <v>342325</v>
      </c>
      <c r="O27" s="26">
        <v>897184</v>
      </c>
      <c r="P27" s="7">
        <f t="shared" si="1"/>
        <v>38.155495416770698</v>
      </c>
      <c r="Q27" s="7">
        <v>6.0760451181146706</v>
      </c>
      <c r="R27" s="7">
        <f t="shared" si="2"/>
        <v>58.621879292908012</v>
      </c>
      <c r="S27" s="5">
        <v>1314062</v>
      </c>
      <c r="U27">
        <f t="shared" si="3"/>
        <v>4.0396876250892273</v>
      </c>
      <c r="V27">
        <f t="shared" si="4"/>
        <v>5.0637641146308168</v>
      </c>
      <c r="W27">
        <f t="shared" si="5"/>
        <v>18.629410180037169</v>
      </c>
      <c r="X27">
        <f t="shared" si="6"/>
        <v>26.050901707834178</v>
      </c>
      <c r="Z27" s="9">
        <v>897184</v>
      </c>
      <c r="AE27" s="5">
        <v>79843</v>
      </c>
      <c r="AF27">
        <f t="shared" si="11"/>
        <v>66.485477750084542</v>
      </c>
      <c r="AG27">
        <v>277448</v>
      </c>
      <c r="AH27">
        <v>583017</v>
      </c>
      <c r="AI27">
        <v>36719</v>
      </c>
      <c r="AJ27">
        <v>81298</v>
      </c>
      <c r="AK27">
        <f t="shared" si="12"/>
        <v>81.271371989470836</v>
      </c>
      <c r="AL27">
        <f t="shared" si="13"/>
        <v>83.879649612796754</v>
      </c>
      <c r="AM27">
        <v>78770</v>
      </c>
    </row>
    <row r="28" spans="1:39">
      <c r="A28" s="38" t="s">
        <v>27</v>
      </c>
      <c r="B28" s="36">
        <v>82.386601683274904</v>
      </c>
      <c r="C28" s="36">
        <v>70.491941000684093</v>
      </c>
      <c r="D28" s="7">
        <f t="shared" si="7"/>
        <v>21.846631832865945</v>
      </c>
      <c r="E28" s="7">
        <f t="shared" si="8"/>
        <v>50.94847601403589</v>
      </c>
      <c r="F28" s="7">
        <f t="shared" si="9"/>
        <v>92.212151728768049</v>
      </c>
      <c r="G28" s="36">
        <f t="shared" si="0"/>
        <v>47.237162485132771</v>
      </c>
      <c r="H28" s="36"/>
      <c r="I28" s="26">
        <v>155349</v>
      </c>
      <c r="J28" s="26">
        <v>117472</v>
      </c>
      <c r="K28" s="2">
        <v>102521</v>
      </c>
      <c r="L28" s="2">
        <v>532139</v>
      </c>
      <c r="M28" s="2">
        <f t="shared" si="10"/>
        <v>164820</v>
      </c>
      <c r="N28" s="26">
        <v>799480</v>
      </c>
      <c r="O28" s="26">
        <v>1692481</v>
      </c>
      <c r="P28" s="7">
        <f t="shared" si="1"/>
        <v>47.237162485132771</v>
      </c>
      <c r="Q28" s="7">
        <v>6.324274663182222</v>
      </c>
      <c r="R28" s="7">
        <f t="shared" si="2"/>
        <v>64.167666337501871</v>
      </c>
      <c r="S28" s="5">
        <v>2484949</v>
      </c>
      <c r="U28">
        <f t="shared" si="3"/>
        <v>4.7273404806295822</v>
      </c>
      <c r="V28">
        <f t="shared" si="4"/>
        <v>4.1256782332353703</v>
      </c>
      <c r="W28">
        <f t="shared" si="5"/>
        <v>21.414483758016765</v>
      </c>
      <c r="X28">
        <f t="shared" si="6"/>
        <v>32.172893689166251</v>
      </c>
      <c r="Z28" s="9">
        <v>1692481</v>
      </c>
      <c r="AE28" s="5">
        <v>157155</v>
      </c>
      <c r="AF28">
        <f t="shared" si="11"/>
        <v>74.749133021539251</v>
      </c>
      <c r="AG28">
        <v>469276</v>
      </c>
      <c r="AH28">
        <v>1044465</v>
      </c>
      <c r="AI28">
        <v>178740</v>
      </c>
      <c r="AJ28">
        <v>188561</v>
      </c>
      <c r="AK28">
        <f t="shared" si="12"/>
        <v>82.386601683274904</v>
      </c>
      <c r="AL28">
        <f t="shared" si="13"/>
        <v>95.677103862830108</v>
      </c>
      <c r="AM28">
        <v>162368</v>
      </c>
    </row>
    <row r="29" spans="1:39">
      <c r="A29" s="38" t="s">
        <v>28</v>
      </c>
      <c r="B29" s="36">
        <v>89.94719727931745</v>
      </c>
      <c r="C29" s="36">
        <v>70.57202050705807</v>
      </c>
      <c r="D29" s="7">
        <f t="shared" si="7"/>
        <v>17.851502322458973</v>
      </c>
      <c r="E29" s="7">
        <f t="shared" si="8"/>
        <v>46.468069970186896</v>
      </c>
      <c r="F29" s="7">
        <f t="shared" si="9"/>
        <v>92.938204181180609</v>
      </c>
      <c r="G29" s="36">
        <f t="shared" si="0"/>
        <v>42.846069251219845</v>
      </c>
      <c r="H29" s="36"/>
      <c r="I29" s="26">
        <v>150756</v>
      </c>
      <c r="J29" s="26">
        <v>120585</v>
      </c>
      <c r="K29" s="2">
        <v>92007</v>
      </c>
      <c r="L29" s="2">
        <v>551293</v>
      </c>
      <c r="M29" s="2">
        <f t="shared" si="10"/>
        <v>159284</v>
      </c>
      <c r="N29" s="26">
        <v>802584</v>
      </c>
      <c r="O29" s="26">
        <v>1873180</v>
      </c>
      <c r="P29" s="7">
        <f t="shared" si="1"/>
        <v>42.846069251219845</v>
      </c>
      <c r="Q29" s="7">
        <v>5.9320228724300659</v>
      </c>
      <c r="R29" s="7">
        <f t="shared" si="2"/>
        <v>64.639997634628003</v>
      </c>
      <c r="S29" s="5">
        <v>2652451</v>
      </c>
      <c r="U29">
        <f t="shared" si="3"/>
        <v>4.5461725777403617</v>
      </c>
      <c r="V29">
        <f t="shared" si="4"/>
        <v>3.4687539939474847</v>
      </c>
      <c r="W29">
        <f t="shared" si="5"/>
        <v>20.784285930258466</v>
      </c>
      <c r="X29">
        <f t="shared" si="6"/>
        <v>30.258202696298632</v>
      </c>
      <c r="Z29" s="9">
        <v>1873180</v>
      </c>
      <c r="AE29" s="5">
        <v>157344</v>
      </c>
      <c r="AF29">
        <f t="shared" si="11"/>
        <v>76.637812690665044</v>
      </c>
      <c r="AG29">
        <v>515402</v>
      </c>
      <c r="AH29">
        <v>1186391</v>
      </c>
      <c r="AI29">
        <v>171387</v>
      </c>
      <c r="AJ29">
        <v>167605</v>
      </c>
      <c r="AK29">
        <f t="shared" si="12"/>
        <v>89.94719727931745</v>
      </c>
      <c r="AL29">
        <f t="shared" si="13"/>
        <v>94.71799350351526</v>
      </c>
      <c r="AM29">
        <v>159163</v>
      </c>
    </row>
    <row r="30" spans="1:39">
      <c r="A30" s="38" t="s">
        <v>29</v>
      </c>
      <c r="B30" s="36">
        <v>87.371604730386125</v>
      </c>
      <c r="C30" s="36">
        <v>78.473134243133671</v>
      </c>
      <c r="D30" s="7">
        <f t="shared" si="7"/>
        <v>14.975099580557821</v>
      </c>
      <c r="E30" s="7">
        <f t="shared" si="8"/>
        <v>35.177929197981584</v>
      </c>
      <c r="F30" s="7">
        <f t="shared" si="9"/>
        <v>81.047145503093759</v>
      </c>
      <c r="G30" s="36">
        <f t="shared" si="0"/>
        <v>34.232019835921285</v>
      </c>
      <c r="H30" s="36"/>
      <c r="I30" s="26">
        <v>134907</v>
      </c>
      <c r="J30" s="26">
        <v>123687</v>
      </c>
      <c r="K30" s="2">
        <v>70905</v>
      </c>
      <c r="L30" s="2">
        <v>411103</v>
      </c>
      <c r="M30" s="2">
        <f t="shared" si="10"/>
        <v>138713</v>
      </c>
      <c r="N30" s="26">
        <v>620721</v>
      </c>
      <c r="O30" s="26">
        <v>1813276</v>
      </c>
      <c r="P30" s="7">
        <f t="shared" si="1"/>
        <v>34.232019835921285</v>
      </c>
      <c r="Q30" s="7">
        <v>5.6428002973039497</v>
      </c>
      <c r="R30" s="7">
        <f t="shared" si="2"/>
        <v>72.830333945829722</v>
      </c>
      <c r="S30" s="5">
        <v>2510562</v>
      </c>
      <c r="U30">
        <f t="shared" si="3"/>
        <v>4.9266658222342246</v>
      </c>
      <c r="V30">
        <f t="shared" si="4"/>
        <v>2.8242680324166458</v>
      </c>
      <c r="W30">
        <f t="shared" si="5"/>
        <v>16.374939157049297</v>
      </c>
      <c r="X30">
        <f t="shared" si="6"/>
        <v>24.72438442069943</v>
      </c>
      <c r="Z30" s="9">
        <v>1813276</v>
      </c>
      <c r="AE30" s="5">
        <v>141666</v>
      </c>
      <c r="AF30">
        <f t="shared" si="11"/>
        <v>87.308881453559778</v>
      </c>
      <c r="AG30">
        <v>473486</v>
      </c>
      <c r="AH30">
        <v>1168639</v>
      </c>
      <c r="AI30">
        <v>171151</v>
      </c>
      <c r="AJ30">
        <v>154406</v>
      </c>
      <c r="AK30">
        <f t="shared" si="12"/>
        <v>87.371604730386125</v>
      </c>
      <c r="AL30">
        <f t="shared" si="13"/>
        <v>92.317325194684329</v>
      </c>
      <c r="AM30">
        <v>146134</v>
      </c>
    </row>
    <row r="31" spans="1:39">
      <c r="A31" s="38" t="s">
        <v>30</v>
      </c>
      <c r="B31" s="36">
        <v>82.288439862953368</v>
      </c>
      <c r="C31" s="36">
        <v>69.395579970152099</v>
      </c>
      <c r="D31" s="7">
        <f t="shared" si="7"/>
        <v>20.722617904769667</v>
      </c>
      <c r="E31" s="7">
        <f t="shared" si="8"/>
        <v>48.67434240567372</v>
      </c>
      <c r="F31" s="7">
        <f t="shared" si="9"/>
        <v>92.841547729753771</v>
      </c>
      <c r="G31" s="36">
        <f t="shared" si="0"/>
        <v>43.919233528866094</v>
      </c>
      <c r="H31" s="36"/>
      <c r="I31" s="26">
        <v>110241</v>
      </c>
      <c r="J31" s="26">
        <v>87419</v>
      </c>
      <c r="K31" s="2">
        <v>81380</v>
      </c>
      <c r="L31" s="2">
        <v>437044</v>
      </c>
      <c r="M31" s="2">
        <f t="shared" si="10"/>
        <v>91850</v>
      </c>
      <c r="N31" s="26">
        <v>610274</v>
      </c>
      <c r="O31" s="26">
        <v>1389537</v>
      </c>
      <c r="P31" s="7">
        <f t="shared" si="1"/>
        <v>43.919233528866094</v>
      </c>
      <c r="Q31" s="7">
        <v>6.1779144156050636</v>
      </c>
      <c r="R31" s="7">
        <f t="shared" si="2"/>
        <v>63.217665554547033</v>
      </c>
      <c r="S31" s="5">
        <v>2050514</v>
      </c>
      <c r="U31">
        <f t="shared" si="3"/>
        <v>4.2632725258154789</v>
      </c>
      <c r="V31">
        <f t="shared" si="4"/>
        <v>3.9687610033386749</v>
      </c>
      <c r="W31">
        <f t="shared" si="5"/>
        <v>21.313875447814549</v>
      </c>
      <c r="X31">
        <f t="shared" si="6"/>
        <v>29.762001137275824</v>
      </c>
      <c r="Z31" s="9">
        <v>1389537</v>
      </c>
      <c r="AE31" s="5">
        <v>126679</v>
      </c>
      <c r="AF31">
        <f t="shared" si="11"/>
        <v>69.008280772661607</v>
      </c>
      <c r="AG31">
        <v>392711</v>
      </c>
      <c r="AH31">
        <v>897894</v>
      </c>
      <c r="AI31">
        <v>98932</v>
      </c>
      <c r="AJ31">
        <v>133969</v>
      </c>
      <c r="AK31">
        <f t="shared" si="12"/>
        <v>82.288439862953368</v>
      </c>
      <c r="AL31">
        <f t="shared" si="13"/>
        <v>86.517815099670386</v>
      </c>
      <c r="AM31">
        <v>127420</v>
      </c>
    </row>
    <row r="32" spans="1:39">
      <c r="A32" s="38" t="s">
        <v>31</v>
      </c>
      <c r="B32" s="36">
        <v>89.121338912133893</v>
      </c>
      <c r="C32" s="36">
        <v>76.660133796108738</v>
      </c>
      <c r="D32" s="7">
        <f t="shared" si="7"/>
        <v>14.062823025096344</v>
      </c>
      <c r="E32" s="7">
        <f t="shared" si="8"/>
        <v>37.669187387005408</v>
      </c>
      <c r="F32" s="7">
        <f t="shared" si="9"/>
        <v>87.042079822543002</v>
      </c>
      <c r="G32" s="36">
        <f t="shared" si="0"/>
        <v>37.054735255773494</v>
      </c>
      <c r="H32" s="36"/>
      <c r="I32" s="26">
        <v>143349</v>
      </c>
      <c r="J32" s="26">
        <v>140032</v>
      </c>
      <c r="K32" s="2">
        <v>79587</v>
      </c>
      <c r="L32" s="2">
        <v>572149</v>
      </c>
      <c r="M32" s="2">
        <f t="shared" si="10"/>
        <v>210325</v>
      </c>
      <c r="N32" s="26">
        <v>862061</v>
      </c>
      <c r="O32" s="26">
        <v>2326453</v>
      </c>
      <c r="P32" s="7">
        <f t="shared" si="1"/>
        <v>37.054735255773494</v>
      </c>
      <c r="Q32" s="7">
        <v>5.478141832630393</v>
      </c>
      <c r="R32" s="7">
        <f t="shared" si="2"/>
        <v>71.181991963478339</v>
      </c>
      <c r="S32" s="5">
        <v>3193017</v>
      </c>
      <c r="U32">
        <f t="shared" si="3"/>
        <v>4.3855701363318769</v>
      </c>
      <c r="V32">
        <f t="shared" si="4"/>
        <v>2.492532924190507</v>
      </c>
      <c r="W32">
        <f t="shared" si="5"/>
        <v>17.918758340466088</v>
      </c>
      <c r="X32">
        <f t="shared" si="6"/>
        <v>26.998321650025662</v>
      </c>
      <c r="Z32" s="9">
        <v>2326453</v>
      </c>
      <c r="AE32" s="5">
        <v>174918</v>
      </c>
      <c r="AF32">
        <f t="shared" si="11"/>
        <v>80.055797573720255</v>
      </c>
      <c r="AG32">
        <v>565939</v>
      </c>
      <c r="AH32">
        <v>1518878</v>
      </c>
      <c r="AI32">
        <v>241636</v>
      </c>
      <c r="AJ32">
        <v>160847</v>
      </c>
      <c r="AK32">
        <f t="shared" si="12"/>
        <v>89.121338912133893</v>
      </c>
      <c r="AL32">
        <f t="shared" si="13"/>
        <v>79.981810776278124</v>
      </c>
      <c r="AM32">
        <v>179227</v>
      </c>
    </row>
    <row r="33" spans="1:39">
      <c r="A33" s="38" t="s">
        <v>32</v>
      </c>
      <c r="B33" s="36">
        <v>89.911637900368532</v>
      </c>
      <c r="C33" s="36">
        <v>75.643256241601236</v>
      </c>
      <c r="D33" s="7">
        <f t="shared" si="7"/>
        <v>17.096466985360024</v>
      </c>
      <c r="E33" s="7">
        <f t="shared" si="8"/>
        <v>45.574566522174059</v>
      </c>
      <c r="F33" s="7">
        <f t="shared" si="9"/>
        <v>93.517075928249398</v>
      </c>
      <c r="G33" s="36">
        <f t="shared" si="0"/>
        <v>42.152843093387879</v>
      </c>
      <c r="H33" s="36"/>
      <c r="I33" s="26">
        <v>63189</v>
      </c>
      <c r="J33" s="26">
        <v>53476</v>
      </c>
      <c r="K33" s="2">
        <v>36622</v>
      </c>
      <c r="L33" s="2">
        <v>218685</v>
      </c>
      <c r="M33" s="2">
        <f t="shared" si="10"/>
        <v>67827</v>
      </c>
      <c r="N33" s="26">
        <v>323134</v>
      </c>
      <c r="O33" s="26">
        <v>766577</v>
      </c>
      <c r="P33" s="7">
        <f t="shared" si="1"/>
        <v>42.152843093387879</v>
      </c>
      <c r="Q33" s="7">
        <v>6.0904406244382487</v>
      </c>
      <c r="R33" s="7">
        <f t="shared" si="2"/>
        <v>69.552815617162992</v>
      </c>
      <c r="S33" s="5">
        <v>1134844</v>
      </c>
      <c r="U33">
        <f t="shared" si="3"/>
        <v>4.7121895167970225</v>
      </c>
      <c r="V33">
        <f t="shared" si="4"/>
        <v>3.2270514713916629</v>
      </c>
      <c r="W33">
        <f t="shared" si="5"/>
        <v>19.270049451730813</v>
      </c>
      <c r="X33">
        <f t="shared" si="6"/>
        <v>28.473869536253442</v>
      </c>
      <c r="Z33" s="9">
        <v>766577</v>
      </c>
      <c r="AE33" s="5">
        <v>69117</v>
      </c>
      <c r="AF33">
        <f t="shared" si="11"/>
        <v>77.370256232186009</v>
      </c>
      <c r="AG33">
        <v>214208</v>
      </c>
      <c r="AH33">
        <v>479840</v>
      </c>
      <c r="AI33">
        <v>72529</v>
      </c>
      <c r="AJ33">
        <v>70279</v>
      </c>
      <c r="AK33">
        <f t="shared" si="12"/>
        <v>89.911637900368532</v>
      </c>
      <c r="AL33">
        <f t="shared" si="13"/>
        <v>89.633601429848071</v>
      </c>
      <c r="AM33">
        <v>70497</v>
      </c>
    </row>
    <row r="34" spans="1:39">
      <c r="A34" s="38" t="s">
        <v>33</v>
      </c>
      <c r="B34" s="36">
        <v>76.453503787492508</v>
      </c>
      <c r="C34" s="36">
        <v>62.062074966964254</v>
      </c>
      <c r="D34" s="7">
        <f t="shared" si="7"/>
        <v>31.126822466498805</v>
      </c>
      <c r="E34" s="7">
        <f t="shared" si="8"/>
        <v>54.141335813125799</v>
      </c>
      <c r="F34" s="7">
        <f t="shared" si="9"/>
        <v>92.25236620499318</v>
      </c>
      <c r="G34" s="36">
        <f t="shared" si="0"/>
        <v>52.426773837065696</v>
      </c>
      <c r="H34" s="36"/>
      <c r="I34" s="26">
        <v>374850</v>
      </c>
      <c r="J34" s="26">
        <v>288840</v>
      </c>
      <c r="K34" s="2">
        <v>402265</v>
      </c>
      <c r="L34" s="2">
        <v>1752463</v>
      </c>
      <c r="M34" s="2">
        <f t="shared" si="10"/>
        <v>509079</v>
      </c>
      <c r="N34" s="26">
        <v>2663807</v>
      </c>
      <c r="O34" s="26">
        <v>5081005</v>
      </c>
      <c r="P34" s="7">
        <f t="shared" si="1"/>
        <v>52.426773837065696</v>
      </c>
      <c r="Q34" s="7">
        <v>6.031992020542158</v>
      </c>
      <c r="R34" s="7">
        <f t="shared" si="2"/>
        <v>56.030082946422098</v>
      </c>
      <c r="S34" s="5">
        <v>7278690</v>
      </c>
      <c r="U34">
        <f t="shared" si="3"/>
        <v>3.9682964929128732</v>
      </c>
      <c r="V34">
        <f t="shared" si="4"/>
        <v>5.5266126184794242</v>
      </c>
      <c r="W34">
        <f t="shared" si="5"/>
        <v>24.076626425909058</v>
      </c>
      <c r="X34">
        <f t="shared" si="6"/>
        <v>36.597341005043489</v>
      </c>
      <c r="Z34" s="9">
        <v>5081005</v>
      </c>
      <c r="AE34" s="5">
        <v>439050</v>
      </c>
      <c r="AF34">
        <f t="shared" si="11"/>
        <v>65.787495729415781</v>
      </c>
      <c r="AG34">
        <v>1292342</v>
      </c>
      <c r="AH34">
        <v>3236830</v>
      </c>
      <c r="AI34">
        <v>551833</v>
      </c>
      <c r="AJ34">
        <v>490298</v>
      </c>
      <c r="AK34">
        <f t="shared" si="12"/>
        <v>76.453503787492508</v>
      </c>
      <c r="AL34">
        <f t="shared" si="13"/>
        <v>84.107242624208794</v>
      </c>
      <c r="AM34">
        <v>445681</v>
      </c>
    </row>
    <row r="35" spans="1:39">
      <c r="A35" s="38" t="s">
        <v>34</v>
      </c>
      <c r="B35" s="36">
        <v>73.736927382530553</v>
      </c>
      <c r="C35" s="36">
        <v>61.080792953778207</v>
      </c>
      <c r="D35" s="7">
        <f t="shared" si="7"/>
        <v>28.581781858946346</v>
      </c>
      <c r="E35" s="7">
        <f t="shared" si="8"/>
        <v>52.955892426363285</v>
      </c>
      <c r="F35" s="7">
        <f t="shared" si="9"/>
        <v>88.032899586684437</v>
      </c>
      <c r="G35" s="36">
        <f t="shared" si="0"/>
        <v>49.384488122182589</v>
      </c>
      <c r="H35" s="36"/>
      <c r="I35" s="26">
        <v>90108</v>
      </c>
      <c r="J35" s="26">
        <v>72192</v>
      </c>
      <c r="K35" s="2">
        <v>105299</v>
      </c>
      <c r="L35" s="2">
        <v>444525</v>
      </c>
      <c r="M35" s="2">
        <f t="shared" si="10"/>
        <v>106283</v>
      </c>
      <c r="N35" s="26">
        <v>656107</v>
      </c>
      <c r="O35" s="26">
        <v>1328569</v>
      </c>
      <c r="P35" s="7">
        <f t="shared" si="1"/>
        <v>49.384488122182589</v>
      </c>
      <c r="Q35" s="7">
        <v>5.9216143528556016</v>
      </c>
      <c r="R35" s="7">
        <f t="shared" si="2"/>
        <v>55.159178600922608</v>
      </c>
      <c r="S35" s="5">
        <v>1921959</v>
      </c>
      <c r="U35">
        <f t="shared" si="3"/>
        <v>3.7561675353116275</v>
      </c>
      <c r="V35">
        <f t="shared" si="4"/>
        <v>5.4787328970076885</v>
      </c>
      <c r="W35">
        <f t="shared" si="5"/>
        <v>23.128745202160918</v>
      </c>
      <c r="X35">
        <f t="shared" si="6"/>
        <v>34.137408758459472</v>
      </c>
      <c r="Z35" s="9">
        <v>1328569</v>
      </c>
      <c r="AE35" s="5">
        <v>113811</v>
      </c>
      <c r="AF35">
        <f t="shared" si="11"/>
        <v>63.431478503835301</v>
      </c>
      <c r="AG35">
        <v>368413</v>
      </c>
      <c r="AH35">
        <v>839425</v>
      </c>
      <c r="AI35">
        <v>120731</v>
      </c>
      <c r="AJ35">
        <v>122202</v>
      </c>
      <c r="AK35">
        <f t="shared" si="12"/>
        <v>73.736927382530553</v>
      </c>
      <c r="AL35">
        <f t="shared" si="13"/>
        <v>80.380367879252816</v>
      </c>
      <c r="AM35">
        <v>112102</v>
      </c>
    </row>
    <row r="36" spans="1:39">
      <c r="A36" s="38" t="s">
        <v>35</v>
      </c>
      <c r="B36" s="36">
        <v>88.78943381733221</v>
      </c>
      <c r="C36" s="36">
        <v>71.900666179959842</v>
      </c>
      <c r="D36" s="7">
        <f t="shared" si="7"/>
        <v>23.213125669925621</v>
      </c>
      <c r="E36" s="7">
        <f t="shared" si="8"/>
        <v>54.234207622737898</v>
      </c>
      <c r="F36" s="7">
        <f t="shared" si="9"/>
        <v>94.006102071005913</v>
      </c>
      <c r="G36" s="36">
        <f t="shared" si="0"/>
        <v>50.644159871651915</v>
      </c>
      <c r="H36" s="36"/>
      <c r="I36" s="26">
        <v>83225</v>
      </c>
      <c r="J36" s="26">
        <v>63031</v>
      </c>
      <c r="K36" s="2">
        <v>57173</v>
      </c>
      <c r="L36" s="2">
        <v>312126</v>
      </c>
      <c r="M36" s="2">
        <f t="shared" si="10"/>
        <v>101677</v>
      </c>
      <c r="N36" s="26">
        <v>470976</v>
      </c>
      <c r="O36" s="26">
        <v>929971</v>
      </c>
      <c r="P36" s="7">
        <f t="shared" si="1"/>
        <v>50.644159871651915</v>
      </c>
      <c r="Q36" s="7">
        <v>6.2262638503151297</v>
      </c>
      <c r="R36" s="7">
        <f t="shared" si="2"/>
        <v>65.674402329644707</v>
      </c>
      <c r="S36" s="5">
        <v>1379752</v>
      </c>
      <c r="U36">
        <f t="shared" si="3"/>
        <v>4.5682847352277802</v>
      </c>
      <c r="V36">
        <f t="shared" si="4"/>
        <v>4.1437156822385477</v>
      </c>
      <c r="W36">
        <f t="shared" si="5"/>
        <v>22.621891470351194</v>
      </c>
      <c r="X36">
        <f t="shared" si="6"/>
        <v>34.134830027425217</v>
      </c>
      <c r="Z36" s="9">
        <v>929971</v>
      </c>
      <c r="AE36" s="5">
        <v>85907</v>
      </c>
      <c r="AF36">
        <f t="shared" si="11"/>
        <v>73.37120374358318</v>
      </c>
      <c r="AG36">
        <v>246296</v>
      </c>
      <c r="AH36">
        <v>575515</v>
      </c>
      <c r="AI36">
        <v>108160</v>
      </c>
      <c r="AJ36">
        <v>93733</v>
      </c>
      <c r="AK36">
        <f t="shared" si="12"/>
        <v>88.78943381733221</v>
      </c>
      <c r="AL36">
        <f t="shared" si="13"/>
        <v>94.043798589766766</v>
      </c>
      <c r="AM36">
        <v>88496</v>
      </c>
    </row>
    <row r="37" spans="1:39">
      <c r="A37" s="44"/>
      <c r="B37" s="36"/>
      <c r="C37" s="45"/>
      <c r="D37" s="46"/>
      <c r="E37" s="47"/>
      <c r="F37" s="47"/>
      <c r="G37" s="48"/>
      <c r="H37" s="48"/>
      <c r="I37" s="49"/>
      <c r="J37" s="49"/>
      <c r="K37" s="50"/>
      <c r="L37" s="50"/>
      <c r="M37" s="50"/>
      <c r="N37" s="49"/>
      <c r="O37" s="48"/>
      <c r="P37" s="7"/>
      <c r="AL37" t="e">
        <f>I37/AM37*100</f>
        <v>#DIV/0!</v>
      </c>
    </row>
    <row r="38" spans="1:39" s="30" customFormat="1" ht="13.5" thickBot="1">
      <c r="A38" s="39" t="s">
        <v>36</v>
      </c>
      <c r="B38" s="58">
        <v>83.094346831938907</v>
      </c>
      <c r="C38" s="51">
        <v>67.617030642057486</v>
      </c>
      <c r="D38" s="52">
        <f t="shared" si="7"/>
        <v>24.417338192070108</v>
      </c>
      <c r="E38" s="52">
        <v>54.234207622737898</v>
      </c>
      <c r="F38" s="52">
        <v>94.006102071005913</v>
      </c>
      <c r="G38" s="51">
        <v>44.2</v>
      </c>
      <c r="H38" s="53"/>
      <c r="I38" s="54">
        <v>5662962</v>
      </c>
      <c r="J38" s="54">
        <f>SUM(J5:J37)</f>
        <v>4672919</v>
      </c>
      <c r="K38" s="55">
        <f>SUM(K5:K36)</f>
        <v>4948460</v>
      </c>
      <c r="L38" s="55">
        <f>SUM(L5:L36)</f>
        <v>22019414</v>
      </c>
      <c r="M38" s="55">
        <f>N38-K38-L38</f>
        <v>6049307</v>
      </c>
      <c r="N38" s="54">
        <f>SUM(N5:N36)</f>
        <v>33017181</v>
      </c>
      <c r="O38" s="54">
        <v>74777466</v>
      </c>
      <c r="P38" s="7">
        <f>N38/Z38*100</f>
        <v>44.153917973096334</v>
      </c>
      <c r="S38" s="6">
        <f>SUM(S5:S36)</f>
        <v>107550697</v>
      </c>
      <c r="U38" s="30">
        <f>J38/S38*100</f>
        <v>4.3448523629744589</v>
      </c>
      <c r="V38" s="30">
        <f>K38/S38*100</f>
        <v>4.6010487500606345</v>
      </c>
      <c r="W38" s="30">
        <f>L38/S38*100</f>
        <v>20.473520501684895</v>
      </c>
      <c r="X38" s="30">
        <f>N38/S38*100</f>
        <v>30.699179011364286</v>
      </c>
      <c r="Z38" s="56">
        <v>74777466</v>
      </c>
      <c r="AE38" s="57">
        <v>6354734</v>
      </c>
      <c r="AF38">
        <f t="shared" si="11"/>
        <v>73.534454785991045</v>
      </c>
      <c r="AG38">
        <v>20266173</v>
      </c>
      <c r="AH38" s="30">
        <v>47546639</v>
      </c>
      <c r="AI38" s="30">
        <v>6964654</v>
      </c>
      <c r="AJ38">
        <v>6815099</v>
      </c>
      <c r="AK38">
        <f t="shared" si="12"/>
        <v>83.094346831938907</v>
      </c>
      <c r="AL38">
        <f t="shared" si="13"/>
        <v>87.691013383847491</v>
      </c>
      <c r="AM38">
        <f>SUM(AM5:AM37)</f>
        <v>6457859</v>
      </c>
    </row>
    <row r="39" spans="1:39" s="4" customFormat="1" ht="9" customHeight="1">
      <c r="A39" s="28" t="s">
        <v>37</v>
      </c>
      <c r="B39" s="28"/>
      <c r="J39" s="28"/>
      <c r="O39" s="29"/>
      <c r="P39" s="29"/>
    </row>
    <row r="40" spans="1:39" s="4" customFormat="1" ht="9" customHeight="1">
      <c r="A40" s="28" t="s">
        <v>90</v>
      </c>
      <c r="B40" s="28"/>
      <c r="J40" s="28"/>
      <c r="O40" s="29"/>
      <c r="P40" s="29"/>
    </row>
    <row r="41" spans="1:39" s="4" customFormat="1" ht="9" customHeight="1">
      <c r="A41" s="4" t="s">
        <v>91</v>
      </c>
      <c r="O41" s="29"/>
      <c r="P41" s="29"/>
    </row>
    <row r="42" spans="1:39">
      <c r="I42" s="5"/>
    </row>
  </sheetData>
  <mergeCells count="5">
    <mergeCell ref="A1:O1"/>
    <mergeCell ref="A2:A3"/>
    <mergeCell ref="K2:N2"/>
    <mergeCell ref="D2:G2"/>
    <mergeCell ref="O2:O3"/>
  </mergeCells>
  <phoneticPr fontId="7" type="noConversion"/>
  <pageMargins left="0.23622047244094491" right="0.27559055118110237" top="0.15748031496062992" bottom="0.17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workbookViewId="0">
      <selection sqref="A1:X1"/>
    </sheetView>
  </sheetViews>
  <sheetFormatPr baseColWidth="10" defaultRowHeight="12.75"/>
  <cols>
    <col min="1" max="1" width="28.28515625" style="59" customWidth="1"/>
    <col min="2" max="2" width="9.7109375" style="59" customWidth="1"/>
    <col min="3" max="5" width="8.140625" style="59" hidden="1" customWidth="1"/>
    <col min="6" max="6" width="1.28515625" style="59" customWidth="1"/>
    <col min="7" max="7" width="9.28515625" style="59" customWidth="1"/>
    <col min="8" max="10" width="8.28515625" style="59" hidden="1" customWidth="1"/>
    <col min="11" max="11" width="1.28515625" style="59" customWidth="1"/>
    <col min="12" max="12" width="9.28515625" style="59" customWidth="1"/>
    <col min="13" max="15" width="7.85546875" style="59" hidden="1" customWidth="1"/>
    <col min="16" max="16" width="1.28515625" style="59" customWidth="1"/>
    <col min="17" max="17" width="0.7109375" style="59" customWidth="1"/>
    <col min="18" max="18" width="9.5703125" style="59" customWidth="1"/>
    <col min="19" max="19" width="8.28515625" style="59" customWidth="1"/>
    <col min="20" max="20" width="9.140625" style="59" customWidth="1"/>
    <col min="21" max="21" width="0.7109375" style="59" customWidth="1"/>
    <col min="22" max="22" width="9.5703125" style="59" customWidth="1"/>
    <col min="23" max="23" width="8.42578125" style="59" customWidth="1"/>
    <col min="24" max="24" width="8.5703125" style="59" customWidth="1"/>
    <col min="25" max="16384" width="11.42578125" style="59"/>
  </cols>
  <sheetData>
    <row r="1" spans="1:26" ht="26.25" customHeight="1" thickBot="1">
      <c r="A1" s="90" t="s">
        <v>92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6" ht="12.75" customHeight="1">
      <c r="A2" s="91" t="s">
        <v>93</v>
      </c>
      <c r="B2" s="93" t="s">
        <v>94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60"/>
      <c r="N2" s="60"/>
      <c r="O2" s="60"/>
      <c r="P2" s="60"/>
      <c r="Q2" s="61"/>
      <c r="R2" s="93" t="s">
        <v>95</v>
      </c>
      <c r="S2" s="93"/>
      <c r="T2" s="93"/>
      <c r="U2" s="60"/>
      <c r="V2" s="93" t="s">
        <v>96</v>
      </c>
      <c r="W2" s="93"/>
      <c r="X2" s="93"/>
    </row>
    <row r="3" spans="1:26" ht="32.25" customHeight="1">
      <c r="A3" s="91"/>
      <c r="B3" s="62" t="s">
        <v>87</v>
      </c>
      <c r="C3" s="62" t="s">
        <v>97</v>
      </c>
      <c r="D3" s="62" t="s">
        <v>98</v>
      </c>
      <c r="E3" s="62" t="s">
        <v>99</v>
      </c>
      <c r="F3" s="62"/>
      <c r="G3" s="62" t="s">
        <v>100</v>
      </c>
      <c r="H3" s="62" t="s">
        <v>97</v>
      </c>
      <c r="I3" s="62" t="s">
        <v>98</v>
      </c>
      <c r="J3" s="62" t="s">
        <v>99</v>
      </c>
      <c r="K3" s="62"/>
      <c r="L3" s="62" t="s">
        <v>101</v>
      </c>
      <c r="M3" s="62" t="s">
        <v>97</v>
      </c>
      <c r="N3" s="62" t="s">
        <v>98</v>
      </c>
      <c r="O3" s="62" t="s">
        <v>99</v>
      </c>
      <c r="P3" s="60"/>
      <c r="Q3" s="61"/>
      <c r="R3" s="62" t="s">
        <v>87</v>
      </c>
      <c r="S3" s="62" t="s">
        <v>100</v>
      </c>
      <c r="T3" s="62" t="s">
        <v>101</v>
      </c>
      <c r="U3" s="60"/>
      <c r="V3" s="62" t="s">
        <v>87</v>
      </c>
      <c r="W3" s="62" t="s">
        <v>100</v>
      </c>
      <c r="X3" s="62" t="s">
        <v>101</v>
      </c>
    </row>
    <row r="4" spans="1:26" ht="13.5" thickBot="1">
      <c r="A4" s="92"/>
      <c r="B4" s="63" t="s">
        <v>102</v>
      </c>
      <c r="C4" s="64"/>
      <c r="D4" s="64"/>
      <c r="E4" s="64"/>
      <c r="F4" s="64"/>
      <c r="G4" s="65" t="s">
        <v>103</v>
      </c>
      <c r="H4" s="66"/>
      <c r="I4" s="66"/>
      <c r="J4" s="66"/>
      <c r="K4" s="66"/>
      <c r="L4" s="66" t="s">
        <v>104</v>
      </c>
      <c r="M4" s="66"/>
      <c r="N4" s="66"/>
      <c r="O4" s="66"/>
      <c r="P4" s="66"/>
      <c r="Q4" s="66"/>
      <c r="R4" s="63" t="s">
        <v>102</v>
      </c>
      <c r="S4" s="65" t="s">
        <v>103</v>
      </c>
      <c r="T4" s="66" t="s">
        <v>104</v>
      </c>
      <c r="U4" s="66"/>
      <c r="V4" s="63" t="s">
        <v>102</v>
      </c>
      <c r="W4" s="65" t="s">
        <v>103</v>
      </c>
      <c r="X4" s="66" t="s">
        <v>104</v>
      </c>
    </row>
    <row r="5" spans="1:26" ht="9" customHeight="1">
      <c r="A5" s="60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V5" s="67"/>
      <c r="W5" s="67"/>
      <c r="X5" s="67"/>
    </row>
    <row r="6" spans="1:26">
      <c r="A6" s="68" t="s">
        <v>105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6">
      <c r="A7" s="70" t="s">
        <v>106</v>
      </c>
      <c r="B7" s="71">
        <v>83.094346831938907</v>
      </c>
      <c r="C7" s="71">
        <f>SQRT(((R7/V7)*(1-(R7/V7)))/V7)</f>
        <v>1.4357063859485642E-4</v>
      </c>
      <c r="D7" s="72">
        <f>((R7/V7)-(1.96*C7))*100</f>
        <v>83.066206986774318</v>
      </c>
      <c r="E7" s="72">
        <f>((R7/V7)+(1.96*C7))*100</f>
        <v>83.122486677103495</v>
      </c>
      <c r="F7" s="72"/>
      <c r="G7" s="73">
        <v>67.617030642057486</v>
      </c>
      <c r="H7" s="73">
        <f>SQRT(((S7/W7)*(1-(S7/W7)))/W7)</f>
        <v>1.7800012324338595E-4</v>
      </c>
      <c r="I7" s="74">
        <f>((S7/W7)-(1.96*H7))*100</f>
        <v>67.582142617901781</v>
      </c>
      <c r="J7" s="74">
        <f>((S7/W7)+(1.96*H7))*100</f>
        <v>67.651918666213191</v>
      </c>
      <c r="K7" s="74"/>
      <c r="L7" s="73">
        <f>T7/X7*100</f>
        <v>44.153917973096334</v>
      </c>
      <c r="M7" s="73">
        <f>SQRT(((T7/X7)*(1-(T7/X7)))/X7)</f>
        <v>5.742428628911224E-5</v>
      </c>
      <c r="N7" s="74">
        <f>((T7/X7)-(1.96*M7))*100</f>
        <v>44.142662812983666</v>
      </c>
      <c r="O7" s="74">
        <f>((T7/X7)+(1.96*M7))*100</f>
        <v>44.165173133209002</v>
      </c>
      <c r="P7" s="74"/>
      <c r="Q7" s="75"/>
      <c r="R7" s="75">
        <v>5662962</v>
      </c>
      <c r="S7" s="75">
        <v>4672919</v>
      </c>
      <c r="T7" s="75">
        <f>SUM(T8:T9)</f>
        <v>33017181</v>
      </c>
      <c r="U7" s="75"/>
      <c r="V7" s="75">
        <v>6815099</v>
      </c>
      <c r="W7" s="75">
        <v>6910861</v>
      </c>
      <c r="X7" s="75">
        <f>SUM(X8:X9)</f>
        <v>74777466</v>
      </c>
    </row>
    <row r="8" spans="1:26">
      <c r="A8" s="70" t="s">
        <v>107</v>
      </c>
      <c r="B8" s="71">
        <v>81.620814997005425</v>
      </c>
      <c r="C8" s="71">
        <f>SQRT(((R8/V8)*(1-(R8/V8)))/V8)</f>
        <v>2.1068843830641842E-4</v>
      </c>
      <c r="D8" s="72">
        <f>((R8/V8)-(1.96*C8))*100</f>
        <v>81.579520063097377</v>
      </c>
      <c r="E8" s="72">
        <f>((R8/V8)+(1.96*C8))*100</f>
        <v>81.662109930913488</v>
      </c>
      <c r="F8" s="72"/>
      <c r="G8" s="73">
        <v>64.953409922578871</v>
      </c>
      <c r="H8" s="73">
        <f>SQRT(((S8/W8)*(1-(S8/W8)))/W8)</f>
        <v>2.5265064162249996E-4</v>
      </c>
      <c r="I8" s="74">
        <f>((S8/W8)-(1.96*H8))*100</f>
        <v>64.903890396820856</v>
      </c>
      <c r="J8" s="74">
        <f>((S8/W8)+(1.96*H8))*100</f>
        <v>65.002929448336886</v>
      </c>
      <c r="K8" s="74"/>
      <c r="L8" s="73">
        <f>T8/X8*100</f>
        <v>42.038278351113789</v>
      </c>
      <c r="M8" s="73">
        <f>SQRT(((T8/X8)*(1-(T8/X8)))/X8)</f>
        <v>8.295465772685477E-5</v>
      </c>
      <c r="N8" s="74">
        <f>((T8/X8)-(1.96*M8))*100</f>
        <v>42.022019238199327</v>
      </c>
      <c r="O8" s="74">
        <f>((T8/X8)+(1.96*M8))*100</f>
        <v>42.05453746402825</v>
      </c>
      <c r="P8" s="74"/>
      <c r="Q8" s="75"/>
      <c r="R8" s="75">
        <v>2758333</v>
      </c>
      <c r="S8" s="75">
        <v>2316375</v>
      </c>
      <c r="T8" s="75">
        <v>14885025</v>
      </c>
      <c r="U8" s="75"/>
      <c r="V8" s="75">
        <v>3379448</v>
      </c>
      <c r="W8" s="75">
        <v>3566210</v>
      </c>
      <c r="X8" s="75">
        <v>35408265</v>
      </c>
    </row>
    <row r="9" spans="1:26" ht="13.5" thickBot="1">
      <c r="A9" s="76" t="s">
        <v>108</v>
      </c>
      <c r="B9" s="77">
        <v>84.543773509008929</v>
      </c>
      <c r="C9" s="71">
        <f>SQRT(((R9/V9)*(1-(R9/V9)))/V9)</f>
        <v>1.9502398673839266E-4</v>
      </c>
      <c r="D9" s="72">
        <f>((R9/V9)-(1.96*C9))*100</f>
        <v>84.505548807608193</v>
      </c>
      <c r="E9" s="72">
        <f>((R9/V9)+(1.96*C9))*100</f>
        <v>84.581998210409651</v>
      </c>
      <c r="F9" s="72"/>
      <c r="G9" s="78">
        <v>70.457097018493116</v>
      </c>
      <c r="H9" s="73">
        <f>SQRT(((S9/W9)*(1-(S9/W9)))/W9)</f>
        <v>2.4946725765855472E-4</v>
      </c>
      <c r="I9" s="74">
        <f>((S9/W9)-(1.96*H9))*100</f>
        <v>70.408201435992041</v>
      </c>
      <c r="J9" s="74">
        <f>((S9/W9)+(1.96*H9))*100</f>
        <v>70.505992600994176</v>
      </c>
      <c r="K9" s="74"/>
      <c r="L9" s="78">
        <f>T9/X9*100</f>
        <v>46.056703055771948</v>
      </c>
      <c r="M9" s="73">
        <f>SQRT(((T9/X9)*(1-(T9/X9)))/X9)</f>
        <v>7.9439566543961887E-5</v>
      </c>
      <c r="N9" s="74">
        <f>((T9/X9)-(1.96*M9))*100</f>
        <v>46.04113290072933</v>
      </c>
      <c r="O9" s="74">
        <f>((T9/X9)+(1.96*M9))*100</f>
        <v>46.072273210814565</v>
      </c>
      <c r="P9" s="74"/>
      <c r="Q9" s="75"/>
      <c r="R9" s="79">
        <v>2904629</v>
      </c>
      <c r="S9" s="79">
        <v>2356544</v>
      </c>
      <c r="T9" s="79">
        <v>18132156</v>
      </c>
      <c r="U9" s="75"/>
      <c r="V9" s="79">
        <v>3435651</v>
      </c>
      <c r="W9" s="79">
        <v>3344651</v>
      </c>
      <c r="X9" s="79">
        <v>39369201</v>
      </c>
    </row>
    <row r="10" spans="1:26">
      <c r="A10" s="80"/>
      <c r="B10" s="81"/>
      <c r="C10" s="71"/>
      <c r="D10" s="72"/>
      <c r="E10" s="72"/>
      <c r="F10" s="72"/>
      <c r="G10" s="75"/>
      <c r="H10" s="73"/>
      <c r="I10" s="74"/>
      <c r="J10" s="74"/>
      <c r="K10" s="74"/>
      <c r="M10" s="73"/>
      <c r="N10" s="74"/>
      <c r="O10" s="74"/>
      <c r="P10" s="74"/>
      <c r="Q10" s="75"/>
      <c r="R10" s="75"/>
      <c r="S10" s="75"/>
      <c r="T10" s="75"/>
      <c r="U10" s="75"/>
      <c r="V10" s="75"/>
      <c r="W10" s="75"/>
      <c r="X10" s="75"/>
      <c r="Z10" s="82"/>
    </row>
    <row r="11" spans="1:26">
      <c r="A11" s="68" t="s">
        <v>109</v>
      </c>
      <c r="B11" s="71"/>
      <c r="C11" s="71"/>
      <c r="D11" s="72"/>
      <c r="E11" s="72"/>
      <c r="F11" s="72" t="str">
        <f>IF(OR(AND(E10&lt;D11,D10&lt;E11),AND(E10&gt;D11,D10&gt;E11)),"*","")</f>
        <v/>
      </c>
      <c r="G11" s="75"/>
      <c r="H11" s="73"/>
      <c r="I11" s="74"/>
      <c r="J11" s="74"/>
      <c r="K11" s="74"/>
      <c r="M11" s="73"/>
      <c r="N11" s="74"/>
      <c r="O11" s="74"/>
      <c r="P11" s="74"/>
      <c r="Q11" s="75"/>
      <c r="R11" s="75"/>
      <c r="S11" s="75"/>
      <c r="T11" s="75"/>
      <c r="U11" s="75"/>
      <c r="V11" s="75"/>
      <c r="W11" s="75"/>
      <c r="X11" s="75"/>
      <c r="Z11" s="82"/>
    </row>
    <row r="12" spans="1:26">
      <c r="A12" s="70" t="s">
        <v>110</v>
      </c>
      <c r="B12" s="71">
        <v>76.382739401927964</v>
      </c>
      <c r="C12" s="71">
        <f>SQRT(((R12/V12)*(1-(R12/V12)))/V12)</f>
        <v>3.1166133124463504E-4</v>
      </c>
      <c r="D12" s="72">
        <f>((R12/V12)-(1.96*C12))*100</f>
        <v>76.321653781004002</v>
      </c>
      <c r="E12" s="72">
        <f>((R12/V12)+(1.96*C12))*100</f>
        <v>76.443825022851911</v>
      </c>
      <c r="F12" s="72"/>
      <c r="G12" s="73">
        <v>57.203357837981152</v>
      </c>
      <c r="H12" s="73">
        <f>SQRT(((S12/W12)*(1-(S12/W12)))/W12)</f>
        <v>3.7562997165944365E-4</v>
      </c>
      <c r="I12" s="74">
        <f>((S12/W12)-(1.96*H12))*100</f>
        <v>57.129734363535903</v>
      </c>
      <c r="J12" s="74">
        <f>((S12/W12)+(1.96*H12))*100</f>
        <v>57.2769813124264</v>
      </c>
      <c r="K12" s="74"/>
      <c r="L12" s="73">
        <f>T12/X12*100</f>
        <v>68.357926800994434</v>
      </c>
      <c r="M12" s="73">
        <f>SQRT(((T12/X12)*(1-(T12/X12)))/X12)</f>
        <v>1.1843724890683795E-4</v>
      </c>
      <c r="N12" s="74">
        <f>((T12/X12)-(1.96*M12))*100</f>
        <v>68.334713100208702</v>
      </c>
      <c r="O12" s="74">
        <f>((T12/X12)+(1.96*M12))*100</f>
        <v>68.38114050178018</v>
      </c>
      <c r="P12" s="74"/>
      <c r="Q12" s="75"/>
      <c r="R12" s="75">
        <v>1418581</v>
      </c>
      <c r="S12" s="75">
        <v>992504</v>
      </c>
      <c r="T12" s="75">
        <v>10540618</v>
      </c>
      <c r="U12" s="75"/>
      <c r="V12" s="75">
        <v>1857201</v>
      </c>
      <c r="W12" s="75">
        <v>1735045</v>
      </c>
      <c r="X12" s="75">
        <v>15419745</v>
      </c>
    </row>
    <row r="13" spans="1:26">
      <c r="A13" s="70" t="s">
        <v>111</v>
      </c>
      <c r="B13" s="71">
        <v>81.754922846232446</v>
      </c>
      <c r="C13" s="71">
        <f>SQRT(((R13/V13)*(1-(R13/V13)))/V13)</f>
        <v>3.9020296855500213E-4</v>
      </c>
      <c r="D13" s="72">
        <f>((R13/V13)-(1.96*C13))*100</f>
        <v>81.678443064395665</v>
      </c>
      <c r="E13" s="72">
        <f>((R13/V13)+(1.96*C13))*100</f>
        <v>81.831402628069227</v>
      </c>
      <c r="F13" s="72" t="str">
        <f>IF(OR(AND(E12&lt;D13,D12&lt;E13),AND(E12&gt;D13,D12&gt;E13)),"*","")</f>
        <v>*</v>
      </c>
      <c r="G13" s="73">
        <v>65.933863578792298</v>
      </c>
      <c r="H13" s="73">
        <f>SQRT(((S13/W13)*(1-(S13/W13)))/W13)</f>
        <v>4.5820576587428001E-4</v>
      </c>
      <c r="I13" s="74">
        <f>((S13/W13)-(1.96*H13))*100</f>
        <v>65.844055248680931</v>
      </c>
      <c r="J13" s="74">
        <f>((S13/W13)+(1.96*H13))*100</f>
        <v>66.023671908903651</v>
      </c>
      <c r="K13" s="72" t="str">
        <f>IF(OR(AND(J12&lt;I13,I12&lt;J13),AND(J12&gt;I13,I12&gt;J13)),"*","")</f>
        <v>*</v>
      </c>
      <c r="L13" s="73">
        <f>T13/X13*100</f>
        <v>51.326284457858485</v>
      </c>
      <c r="M13" s="73">
        <f>SQRT(((T13/X13)*(1-(T13/X13)))/X13)</f>
        <v>1.59318494671575E-4</v>
      </c>
      <c r="N13" s="74">
        <f>((T13/X13)-(1.96*M13))*100</f>
        <v>51.295058032902851</v>
      </c>
      <c r="O13" s="74">
        <f>((T13/X13)+(1.96*M13))*100</f>
        <v>51.357510882814118</v>
      </c>
      <c r="P13" s="74" t="str">
        <f>IF(OR(AND(O12&lt;N13,N12&lt;O13),AND(O12&gt;N13,N12&gt;O13)),"*","")</f>
        <v>*</v>
      </c>
      <c r="Q13" s="75"/>
      <c r="R13" s="75">
        <v>800926</v>
      </c>
      <c r="S13" s="75">
        <v>705373</v>
      </c>
      <c r="T13" s="75">
        <v>5051749</v>
      </c>
      <c r="U13" s="75"/>
      <c r="V13" s="75">
        <v>979667</v>
      </c>
      <c r="W13" s="75">
        <v>1069819</v>
      </c>
      <c r="X13" s="75">
        <v>9842421</v>
      </c>
    </row>
    <row r="14" spans="1:26" ht="13.5" thickBot="1">
      <c r="A14" s="76" t="s">
        <v>112</v>
      </c>
      <c r="B14" s="77">
        <v>86.557442240030809</v>
      </c>
      <c r="C14" s="71">
        <f>SQRT(((R14/V14)*(1-(R14/V14)))/V14)</f>
        <v>1.7102049703560091E-4</v>
      </c>
      <c r="D14" s="72">
        <f>((R14/V14)-(1.96*C14))*100</f>
        <v>86.523922222611844</v>
      </c>
      <c r="E14" s="72">
        <f>((R14/V14)+(1.96*C14))*100</f>
        <v>86.590962257449789</v>
      </c>
      <c r="F14" s="72" t="str">
        <f>IF(OR(AND(E13&lt;D14,D13&lt;E14),AND(E13&gt;D14,D13&gt;E14)),"*","")</f>
        <v>*</v>
      </c>
      <c r="G14" s="78">
        <v>72.456019816867865</v>
      </c>
      <c r="H14" s="73">
        <f>SQRT(((S14/W14)*(1-(S14/W14)))/W14)</f>
        <v>2.204658217759705E-4</v>
      </c>
      <c r="I14" s="74">
        <f>((S14/W14)-(1.96*H14))*100</f>
        <v>72.412808515799782</v>
      </c>
      <c r="J14" s="74">
        <f>((S14/W14)+(1.96*H14))*100</f>
        <v>72.499231117935963</v>
      </c>
      <c r="K14" s="72" t="str">
        <f>IF(OR(AND(J13&lt;I14,I13&lt;J14),AND(J13&gt;I14,I13&gt;J14)),"*","")</f>
        <v>*</v>
      </c>
      <c r="L14" s="78">
        <f>T14/X14*100</f>
        <v>35.190767298188639</v>
      </c>
      <c r="M14" s="73">
        <f>SQRT(((T14/X14)*(1-(T14/X14)))/X14)</f>
        <v>6.78676951922992E-5</v>
      </c>
      <c r="N14" s="74">
        <f>((T14/X14)-(1.96*M14))*100</f>
        <v>35.177465229930945</v>
      </c>
      <c r="O14" s="74">
        <f>((T14/X14)+(1.96*M14))*100</f>
        <v>35.204069366446333</v>
      </c>
      <c r="P14" s="74" t="str">
        <f>IF(OR(AND(O13&lt;N14,N13&lt;O14),AND(O13&gt;N14,N13&gt;O14)),"*","")</f>
        <v>*</v>
      </c>
      <c r="Q14" s="75"/>
      <c r="R14" s="79">
        <v>3443455</v>
      </c>
      <c r="S14" s="79">
        <v>2975042</v>
      </c>
      <c r="T14" s="79">
        <v>17424814</v>
      </c>
      <c r="U14" s="75"/>
      <c r="V14" s="79">
        <v>3978231</v>
      </c>
      <c r="W14" s="79">
        <v>4105997</v>
      </c>
      <c r="X14" s="79">
        <v>49515300</v>
      </c>
    </row>
    <row r="15" spans="1:26" ht="9" customHeight="1">
      <c r="B15" s="71"/>
      <c r="C15" s="71"/>
      <c r="D15" s="72"/>
      <c r="E15" s="72"/>
      <c r="F15" s="72"/>
      <c r="G15" s="75"/>
      <c r="H15" s="73"/>
      <c r="I15" s="74"/>
      <c r="J15" s="74"/>
      <c r="K15" s="72"/>
      <c r="M15" s="73"/>
      <c r="N15" s="74"/>
      <c r="O15" s="74"/>
      <c r="P15" s="74"/>
      <c r="Q15" s="75"/>
      <c r="R15" s="75"/>
      <c r="S15" s="75"/>
      <c r="T15" s="75"/>
      <c r="U15" s="75"/>
      <c r="V15" s="75"/>
      <c r="W15" s="75"/>
      <c r="X15" s="75"/>
    </row>
    <row r="16" spans="1:26">
      <c r="A16" s="68" t="s">
        <v>113</v>
      </c>
      <c r="B16" s="71"/>
      <c r="C16" s="71"/>
      <c r="D16" s="72"/>
      <c r="E16" s="72"/>
      <c r="F16" s="72"/>
      <c r="G16" s="75"/>
      <c r="H16" s="73"/>
      <c r="I16" s="74"/>
      <c r="J16" s="74"/>
      <c r="K16" s="72"/>
      <c r="M16" s="73"/>
      <c r="N16" s="74"/>
      <c r="O16" s="74"/>
      <c r="P16" s="74"/>
      <c r="Q16" s="75"/>
      <c r="R16" s="75"/>
      <c r="S16" s="75"/>
      <c r="T16" s="75"/>
      <c r="U16" s="75"/>
      <c r="V16" s="75"/>
      <c r="W16" s="75"/>
      <c r="X16" s="75"/>
    </row>
    <row r="17" spans="1:24">
      <c r="A17" s="70" t="s">
        <v>114</v>
      </c>
      <c r="B17" s="71">
        <v>72.650975791599876</v>
      </c>
      <c r="C17" s="71">
        <f>SQRT(((R17/V17)*(1-(R17/V17)))/V17)</f>
        <v>4.8920114305864152E-4</v>
      </c>
      <c r="D17" s="72">
        <f>((R17/V17)-(1.96*C17))*100</f>
        <v>72.555092367560377</v>
      </c>
      <c r="E17" s="72">
        <f>((R17/V17)+(1.96*C17))*100</f>
        <v>72.746859215639361</v>
      </c>
      <c r="F17" s="72"/>
      <c r="G17" s="73">
        <v>55.482013736201466</v>
      </c>
      <c r="H17" s="73">
        <f>SQRT(((S17/W17)*(1-(S17/W17)))/W17)</f>
        <v>5.5770511112100034E-4</v>
      </c>
      <c r="I17" s="74">
        <f>((S17/W17)-(1.96*H17))*100</f>
        <v>55.372703534421753</v>
      </c>
      <c r="J17" s="74">
        <f>((S17/W17)+(1.96*H17))*100</f>
        <v>55.591323937981173</v>
      </c>
      <c r="K17" s="72"/>
      <c r="L17" s="73">
        <f>T17/X17*100</f>
        <v>67.207436040198431</v>
      </c>
      <c r="M17" s="73">
        <f>SQRT(((T17/X17)*(1-(T17/X17)))/X17)</f>
        <v>1.7508260100258913E-4</v>
      </c>
      <c r="N17" s="74">
        <f>((T17/X17)-(1.96*M17))*100</f>
        <v>67.173119850401918</v>
      </c>
      <c r="O17" s="74">
        <f>((T17/X17)+(1.96*M17))*100</f>
        <v>67.241752229994944</v>
      </c>
      <c r="P17" s="74"/>
      <c r="Q17" s="75"/>
      <c r="R17" s="75">
        <v>603184</v>
      </c>
      <c r="S17" s="75">
        <v>440586</v>
      </c>
      <c r="T17" s="75">
        <v>4831968</v>
      </c>
      <c r="U17" s="75"/>
      <c r="V17" s="75">
        <v>830249</v>
      </c>
      <c r="W17" s="75">
        <v>794106</v>
      </c>
      <c r="X17" s="75">
        <v>7189633</v>
      </c>
    </row>
    <row r="18" spans="1:24" ht="13.5" thickBot="1">
      <c r="A18" s="76" t="s">
        <v>115</v>
      </c>
      <c r="B18" s="77">
        <v>84.543104672631728</v>
      </c>
      <c r="C18" s="71">
        <f>SQRT(((R18/V18)*(1-(R18/V18)))/V18)</f>
        <v>1.4776568593064825E-4</v>
      </c>
      <c r="D18" s="72">
        <f>((R18/V18)-(1.96*C18))*100</f>
        <v>84.514142598189324</v>
      </c>
      <c r="E18" s="72">
        <f>((R18/V18)+(1.96*C18))*100</f>
        <v>84.572066747074132</v>
      </c>
      <c r="F18" s="72" t="str">
        <f t="shared" ref="F18:F40" si="0">IF(OR(AND(E17&lt;D18,D17&lt;E18),AND(E17&gt;D18,D17&gt;E18)),"*","")</f>
        <v>*</v>
      </c>
      <c r="G18" s="78">
        <v>69.192455803771765</v>
      </c>
      <c r="H18" s="73">
        <f>SQRT(((S18/W18)*(1-(S18/W18)))/W18)</f>
        <v>1.8667981841699488E-4</v>
      </c>
      <c r="I18" s="74">
        <f>((S18/W18)-(1.96*H18))*100</f>
        <v>69.155866559362039</v>
      </c>
      <c r="J18" s="74">
        <f>((S18/W18)+(1.96*H18))*100</f>
        <v>69.229045048181504</v>
      </c>
      <c r="K18" s="72" t="str">
        <f>IF(OR(AND(J17&lt;I18,I17&lt;J18),AND(J17&gt;I18,I17&gt;J18)),"*","")</f>
        <v>*</v>
      </c>
      <c r="L18" s="78">
        <f>T18/X18*100</f>
        <v>41.701607743512056</v>
      </c>
      <c r="M18" s="73">
        <f>SQRT(((T18/X18)*(1-(T18/X18)))/X18)</f>
        <v>5.9975023565872582E-5</v>
      </c>
      <c r="N18" s="74">
        <f>((T18/X18)-(1.96*M18))*100</f>
        <v>41.68985263889315</v>
      </c>
      <c r="O18" s="74">
        <f>((T18/X18)+(1.96*M18))*100</f>
        <v>41.71336284813097</v>
      </c>
      <c r="P18" s="74" t="str">
        <f>IF(OR(AND(O17&lt;N18,N17&lt;O18),AND(O17&gt;N18,N17&gt;O18)),"*","")</f>
        <v>*</v>
      </c>
      <c r="Q18" s="75"/>
      <c r="R18" s="79">
        <v>5059778</v>
      </c>
      <c r="S18" s="79">
        <v>4232333</v>
      </c>
      <c r="T18" s="79">
        <v>28185213</v>
      </c>
      <c r="U18" s="75"/>
      <c r="V18" s="79">
        <v>5984850</v>
      </c>
      <c r="W18" s="79">
        <v>6116755</v>
      </c>
      <c r="X18" s="79">
        <v>67587833</v>
      </c>
    </row>
    <row r="19" spans="1:24" ht="9" customHeight="1">
      <c r="B19" s="71"/>
      <c r="C19" s="71"/>
      <c r="D19" s="72"/>
      <c r="E19" s="72"/>
      <c r="F19" s="72"/>
      <c r="G19" s="75"/>
      <c r="H19" s="73"/>
      <c r="I19" s="74"/>
      <c r="J19" s="74"/>
      <c r="K19" s="72"/>
      <c r="M19" s="73"/>
      <c r="N19" s="74"/>
      <c r="O19" s="74"/>
      <c r="P19" s="74"/>
      <c r="Q19" s="75"/>
      <c r="R19" s="75"/>
      <c r="S19" s="75"/>
      <c r="T19" s="75"/>
      <c r="U19" s="75"/>
      <c r="V19" s="75"/>
      <c r="W19" s="75"/>
      <c r="X19" s="75"/>
    </row>
    <row r="20" spans="1:24">
      <c r="A20" s="68" t="s">
        <v>116</v>
      </c>
      <c r="B20" s="71"/>
      <c r="C20" s="71"/>
      <c r="D20" s="72"/>
      <c r="E20" s="72"/>
      <c r="F20" s="72"/>
      <c r="G20" s="75"/>
      <c r="H20" s="73"/>
      <c r="I20" s="74"/>
      <c r="J20" s="74"/>
      <c r="K20" s="72"/>
      <c r="M20" s="73"/>
      <c r="N20" s="74"/>
      <c r="O20" s="74"/>
      <c r="P20" s="74"/>
      <c r="Q20" s="75"/>
      <c r="R20" s="75"/>
      <c r="S20" s="75"/>
      <c r="T20" s="75"/>
      <c r="U20" s="75"/>
      <c r="V20" s="75"/>
      <c r="W20" s="75"/>
      <c r="X20" s="75"/>
    </row>
    <row r="21" spans="1:24">
      <c r="A21" s="70" t="s">
        <v>117</v>
      </c>
      <c r="B21" s="71">
        <v>76.687768348200009</v>
      </c>
      <c r="C21" s="71">
        <f>SQRT(((R21/V21)*(1-(R21/V21)))/V21)</f>
        <v>3.2804105313298754E-4</v>
      </c>
      <c r="D21" s="72">
        <f>((R21/V21)-(1.96*C21))*100</f>
        <v>76.623472301785938</v>
      </c>
      <c r="E21" s="72">
        <f>((R21/V21)+(1.96*C21))*100</f>
        <v>76.752064394614081</v>
      </c>
      <c r="F21" s="72"/>
      <c r="G21" s="73">
        <v>52.147493697547517</v>
      </c>
      <c r="H21" s="73">
        <f>SQRT(((S21/W21)*(1-(S21/W21)))/W21)</f>
        <v>4.4022995725633446E-4</v>
      </c>
      <c r="I21" s="74">
        <f>((S21/W21)-(1.96*H21))*100</f>
        <v>52.061208625925282</v>
      </c>
      <c r="J21" s="74">
        <f>((S21/W21)+(1.96*H21))*100</f>
        <v>52.23377876916976</v>
      </c>
      <c r="K21" s="72"/>
      <c r="L21" s="73">
        <f>T21/X21*100</f>
        <v>68.477247030212396</v>
      </c>
      <c r="M21" s="73">
        <f>SQRT(((T21/X21)*(1-(T21/X21)))/X21)</f>
        <v>1.4070987516370275E-4</v>
      </c>
      <c r="N21" s="74">
        <f>((T21/X21)-(1.96*M21))*100</f>
        <v>68.449667894680317</v>
      </c>
      <c r="O21" s="74">
        <f>((T21/X21)+(1.96*M21))*100</f>
        <v>68.504826165744475</v>
      </c>
      <c r="P21" s="74"/>
      <c r="Q21" s="75"/>
      <c r="R21" s="75">
        <v>1274030</v>
      </c>
      <c r="S21" s="75">
        <v>671448</v>
      </c>
      <c r="T21" s="75">
        <v>7465649</v>
      </c>
      <c r="U21" s="75"/>
      <c r="V21" s="75">
        <v>1661321</v>
      </c>
      <c r="W21" s="75">
        <v>1287594</v>
      </c>
      <c r="X21" s="75">
        <v>10902379</v>
      </c>
    </row>
    <row r="22" spans="1:24">
      <c r="A22" s="70" t="s">
        <v>118</v>
      </c>
      <c r="B22" s="71">
        <v>77.65534218056483</v>
      </c>
      <c r="C22" s="71">
        <f>SQRT(((R22/V22)*(1-(R22/V22)))/V22)</f>
        <v>2.7842425729869395E-4</v>
      </c>
      <c r="D22" s="72">
        <f>((R22/V22)-(1.96*C22))*100</f>
        <v>77.600771026134282</v>
      </c>
      <c r="E22" s="72">
        <f>((R22/V22)+(1.96*C22))*100</f>
        <v>77.709913334995377</v>
      </c>
      <c r="F22" s="72" t="str">
        <f t="shared" si="0"/>
        <v>*</v>
      </c>
      <c r="G22" s="73">
        <v>55.288942406289486</v>
      </c>
      <c r="H22" s="73">
        <f>SQRT(((S22/W22)*(1-(S22/W22)))/W22)</f>
        <v>3.7631282659670201E-4</v>
      </c>
      <c r="I22" s="74">
        <f>((S22/W22)-(1.96*H22))*100</f>
        <v>55.215185092276528</v>
      </c>
      <c r="J22" s="74">
        <f>((S22/W22)+(1.96*H22))*100</f>
        <v>55.362699720302444</v>
      </c>
      <c r="K22" s="72" t="str">
        <f>IF(OR(AND(J21&lt;I22,I21&lt;J22),AND(J21&gt;I22,I21&gt;J22)),"*","")</f>
        <v>*</v>
      </c>
      <c r="L22" s="73">
        <f>T22/X22*100</f>
        <v>65.489670769556611</v>
      </c>
      <c r="M22" s="73">
        <f>SQRT(((T22/X22)*(1-(T22/X22)))/X22)</f>
        <v>1.2113740737609319E-4</v>
      </c>
      <c r="N22" s="74">
        <f>((T22/X22)-(1.96*M22))*100</f>
        <v>65.465927837710893</v>
      </c>
      <c r="O22" s="74">
        <f>((T22/X22)+(1.96*M22))*100</f>
        <v>65.513413701402328</v>
      </c>
      <c r="P22" s="74" t="str">
        <f>IF(OR(AND(O21&lt;N22,N21&lt;O22),AND(O21&gt;N22,N21&gt;O22)),"*","")</f>
        <v>*</v>
      </c>
      <c r="Q22" s="75"/>
      <c r="R22" s="75">
        <v>1738210</v>
      </c>
      <c r="S22" s="75">
        <v>965147</v>
      </c>
      <c r="T22" s="75">
        <v>10086446</v>
      </c>
      <c r="U22" s="75"/>
      <c r="V22" s="75">
        <v>2238365</v>
      </c>
      <c r="W22" s="75">
        <v>1745642</v>
      </c>
      <c r="X22" s="75">
        <v>15401583</v>
      </c>
    </row>
    <row r="23" spans="1:24">
      <c r="A23" s="70" t="s">
        <v>119</v>
      </c>
      <c r="B23" s="71">
        <v>79.621164575354868</v>
      </c>
      <c r="C23" s="71">
        <f>SQRT(((R23/V23)*(1-(R23/V23)))/V23)</f>
        <v>2.0106346687635986E-4</v>
      </c>
      <c r="D23" s="72">
        <f>((R23/V23)-(1.96*C23))*100</f>
        <v>79.581756135847087</v>
      </c>
      <c r="E23" s="72">
        <f>((R23/V23)+(1.96*C23))*100</f>
        <v>79.660573014862635</v>
      </c>
      <c r="F23" s="72" t="str">
        <f t="shared" si="0"/>
        <v>*</v>
      </c>
      <c r="G23" s="73">
        <v>61.083966203528796</v>
      </c>
      <c r="H23" s="73">
        <f>SQRT(((S23/W23)*(1-(S23/W23)))/W23)</f>
        <v>2.5937316703116367E-4</v>
      </c>
      <c r="I23" s="74">
        <f>((S23/W23)-(1.96*H23))*100</f>
        <v>61.033129062790678</v>
      </c>
      <c r="J23" s="74">
        <f>((S23/W23)+(1.96*H23))*100</f>
        <v>61.134803344266906</v>
      </c>
      <c r="K23" s="72" t="str">
        <f>IF(OR(AND(J22&lt;I23,I22&lt;J23),AND(J22&gt;I23,I22&gt;J23)),"*","")</f>
        <v>*</v>
      </c>
      <c r="L23" s="73">
        <f>T23/X23*100</f>
        <v>58.11188838802989</v>
      </c>
      <c r="M23" s="73">
        <f>SQRT(((T23/X23)*(1-(T23/X23)))/X23)</f>
        <v>8.8401453779759804E-5</v>
      </c>
      <c r="N23" s="74">
        <f>((T23/X23)-(1.96*M23))*100</f>
        <v>58.094561703089056</v>
      </c>
      <c r="O23" s="74">
        <f>((T23/X23)+(1.96*M23))*100</f>
        <v>58.129215072970716</v>
      </c>
      <c r="P23" s="74" t="str">
        <f>IF(OR(AND(O22&lt;N23,N22&lt;O23),AND(O22&gt;N23,N22&gt;O23)),"*","")</f>
        <v>*</v>
      </c>
      <c r="Q23" s="75"/>
      <c r="R23" s="75">
        <v>3195730</v>
      </c>
      <c r="S23" s="75">
        <v>2158405</v>
      </c>
      <c r="T23" s="75">
        <v>18100974</v>
      </c>
      <c r="U23" s="75"/>
      <c r="V23" s="75">
        <v>4013669</v>
      </c>
      <c r="W23" s="75">
        <v>3533505</v>
      </c>
      <c r="X23" s="75">
        <v>31148487</v>
      </c>
    </row>
    <row r="24" spans="1:24" ht="13.5" thickBot="1">
      <c r="A24" s="76" t="s">
        <v>120</v>
      </c>
      <c r="B24" s="77">
        <v>88.298767613111579</v>
      </c>
      <c r="C24" s="71">
        <f>SQRT(((R24/V24)*(1-(R24/V24)))/V24)</f>
        <v>1.9284681213009404E-4</v>
      </c>
      <c r="D24" s="72">
        <f>((R24/V24)-(1.96*C24))*100</f>
        <v>88.260969637934068</v>
      </c>
      <c r="E24" s="72">
        <f>((R24/V24)+(1.96*C24))*100</f>
        <v>88.336565588289076</v>
      </c>
      <c r="F24" s="72" t="str">
        <f t="shared" si="0"/>
        <v>*</v>
      </c>
      <c r="G24" s="78">
        <v>73.223208506842511</v>
      </c>
      <c r="H24" s="73">
        <f>SQRT(((S24/W24)*(1-(S24/W24)))/W24)</f>
        <v>2.4266690394532386E-4</v>
      </c>
      <c r="I24" s="74">
        <f>((S24/W24)-(1.96*H24))*100</f>
        <v>73.175645793669219</v>
      </c>
      <c r="J24" s="74">
        <f>((S24/W24)+(1.96*H24))*100</f>
        <v>73.270771220015803</v>
      </c>
      <c r="K24" s="72" t="str">
        <f>IF(OR(AND(J23&lt;I24,I23&lt;J24),AND(J23&gt;I24,I23&gt;J24)),"*","")</f>
        <v>*</v>
      </c>
      <c r="L24" s="78">
        <f>T24/X24*100</f>
        <v>44.678026756437852</v>
      </c>
      <c r="M24" s="73">
        <f>SQRT(((T24/X24)*(1-(T24/X24)))/X24)</f>
        <v>6.6251411416525535E-5</v>
      </c>
      <c r="N24" s="74">
        <f>((T24/X24)-(1.96*M24))*100</f>
        <v>44.665041479800216</v>
      </c>
      <c r="O24" s="74">
        <f>((T24/X24)+(1.96*M24))*100</f>
        <v>44.691012033075495</v>
      </c>
      <c r="P24" s="74" t="str">
        <f>IF(OR(AND(O23&lt;N24,N23&lt;O24),AND(O23&gt;N24,N23&gt;O24)),"*","")</f>
        <v>*</v>
      </c>
      <c r="Q24" s="75"/>
      <c r="R24" s="79">
        <v>2453104</v>
      </c>
      <c r="S24" s="79">
        <v>2438007</v>
      </c>
      <c r="T24" s="79">
        <v>25159115</v>
      </c>
      <c r="U24" s="75"/>
      <c r="V24" s="79">
        <v>2778186</v>
      </c>
      <c r="W24" s="79">
        <v>3329555</v>
      </c>
      <c r="X24" s="79">
        <v>56312055</v>
      </c>
    </row>
    <row r="25" spans="1:24" ht="9" customHeight="1">
      <c r="B25" s="71"/>
      <c r="C25" s="71"/>
      <c r="D25" s="72"/>
      <c r="E25" s="72"/>
      <c r="F25" s="72"/>
      <c r="G25" s="75"/>
      <c r="H25" s="73"/>
      <c r="I25" s="74"/>
      <c r="J25" s="74"/>
      <c r="K25" s="72"/>
      <c r="M25" s="73"/>
      <c r="N25" s="74"/>
      <c r="O25" s="74"/>
      <c r="P25" s="74"/>
      <c r="Q25" s="75"/>
      <c r="R25" s="75"/>
      <c r="S25" s="75"/>
      <c r="T25" s="75"/>
      <c r="U25" s="75"/>
      <c r="V25" s="75"/>
      <c r="W25" s="75"/>
      <c r="X25" s="75"/>
    </row>
    <row r="26" spans="1:24">
      <c r="A26" s="68" t="s">
        <v>121</v>
      </c>
      <c r="B26" s="71"/>
      <c r="C26" s="71"/>
      <c r="D26" s="72"/>
      <c r="E26" s="72"/>
      <c r="F26" s="72"/>
      <c r="G26" s="75"/>
      <c r="H26" s="73"/>
      <c r="I26" s="74"/>
      <c r="J26" s="74"/>
      <c r="K26" s="72"/>
      <c r="M26" s="73"/>
      <c r="N26" s="74"/>
      <c r="O26" s="74"/>
      <c r="P26" s="74"/>
      <c r="Q26" s="75"/>
      <c r="R26" s="75"/>
      <c r="S26" s="75"/>
      <c r="T26" s="75"/>
      <c r="U26" s="75"/>
      <c r="V26" s="75"/>
      <c r="W26" s="75"/>
      <c r="X26" s="75"/>
    </row>
    <row r="27" spans="1:24">
      <c r="A27" s="70" t="s">
        <v>122</v>
      </c>
      <c r="B27" s="71">
        <v>72.978984216947978</v>
      </c>
      <c r="C27" s="71">
        <f>SQRT(((R27/V27)*(1-(R27/V27)))/V27)</f>
        <v>3.7499466983177199E-4</v>
      </c>
      <c r="D27" s="72">
        <f>((R27/V27)-(1.96*C27))*100</f>
        <v>72.905485261660942</v>
      </c>
      <c r="E27" s="72">
        <f>((R27/V27)+(1.96*C27))*100</f>
        <v>73.052483172235</v>
      </c>
      <c r="F27" s="72"/>
      <c r="G27" s="73">
        <v>54.705358331840955</v>
      </c>
      <c r="H27" s="73">
        <f>SQRT(((S27/W27)*(1-(S27/W27)))/W27)</f>
        <v>4.3547247084027514E-4</v>
      </c>
      <c r="I27" s="74">
        <f>((S27/W27)-(1.96*H27))*100</f>
        <v>54.620005727556261</v>
      </c>
      <c r="J27" s="74">
        <f>((S27/W27)+(1.96*H27))*100</f>
        <v>54.790710936125656</v>
      </c>
      <c r="K27" s="72"/>
      <c r="L27" s="73">
        <f>T27/X27*100</f>
        <v>69.455435173476545</v>
      </c>
      <c r="M27" s="73">
        <f>SQRT(((T27/X27)*(1-(T27/X27)))/X27)</f>
        <v>1.3817078807541519E-4</v>
      </c>
      <c r="N27" s="74">
        <f>((T27/X27)-(1.96*M27))*100</f>
        <v>69.428353699013755</v>
      </c>
      <c r="O27" s="74">
        <f>((T27/X27)+(1.96*M27))*100</f>
        <v>69.482516647939335</v>
      </c>
      <c r="P27" s="74"/>
      <c r="Q27" s="75"/>
      <c r="R27" s="75">
        <v>1023404</v>
      </c>
      <c r="S27" s="75">
        <v>714801</v>
      </c>
      <c r="T27" s="75">
        <v>7718163</v>
      </c>
      <c r="U27" s="75"/>
      <c r="V27" s="75">
        <v>1402327</v>
      </c>
      <c r="W27" s="75">
        <v>1306638</v>
      </c>
      <c r="X27" s="75">
        <v>11112396</v>
      </c>
    </row>
    <row r="28" spans="1:24" ht="13.5" thickBot="1">
      <c r="A28" s="76" t="s">
        <v>123</v>
      </c>
      <c r="B28" s="77">
        <v>85.715008871609584</v>
      </c>
      <c r="C28" s="71">
        <f>SQRT(((R28/V28)*(1-(R28/V28)))/V28)</f>
        <v>1.50403713004369E-4</v>
      </c>
      <c r="D28" s="72">
        <f>((R28/V28)-(1.96*C28))*100</f>
        <v>85.685529743860727</v>
      </c>
      <c r="E28" s="72">
        <f>((R28/V28)+(1.96*C28))*100</f>
        <v>85.744487999358441</v>
      </c>
      <c r="F28" s="72" t="str">
        <f t="shared" si="0"/>
        <v>*</v>
      </c>
      <c r="G28" s="78">
        <v>70.627417931085176</v>
      </c>
      <c r="H28" s="73">
        <f>SQRT(((S28/W28)*(1-(S28/W28)))/W28)</f>
        <v>1.9239776532917462E-4</v>
      </c>
      <c r="I28" s="74">
        <f>((S28/W28)-(1.96*H28))*100</f>
        <v>70.589707969080663</v>
      </c>
      <c r="J28" s="74">
        <f>((S28/W28)+(1.96*H28))*100</f>
        <v>70.665127893089704</v>
      </c>
      <c r="K28" s="72" t="str">
        <f>IF(OR(AND(J27&lt;I28,I27&lt;J28),AND(J27&gt;I28,I27&gt;J28)),"*","")</f>
        <v>*</v>
      </c>
      <c r="L28" s="78">
        <f>T28/X28*100</f>
        <v>39.737674049521978</v>
      </c>
      <c r="M28" s="73">
        <f>SQRT(((T28/X28)*(1-(T28/X28)))/X28)</f>
        <v>6.1330083529349802E-5</v>
      </c>
      <c r="N28" s="74">
        <f>((T28/X28)-(1.96*M28))*100</f>
        <v>39.725653353150228</v>
      </c>
      <c r="O28" s="74">
        <f>((T28/X28)+(1.96*M28))*100</f>
        <v>39.749694745893727</v>
      </c>
      <c r="P28" s="74" t="str">
        <f>IF(OR(AND(O27&lt;N28,N27&lt;O28),AND(O27&gt;N28,N27&gt;O28)),"*","")</f>
        <v>*</v>
      </c>
      <c r="Q28" s="75"/>
      <c r="R28" s="79">
        <v>4639558</v>
      </c>
      <c r="S28" s="79">
        <v>3958118</v>
      </c>
      <c r="T28" s="79">
        <v>25299018</v>
      </c>
      <c r="U28" s="75"/>
      <c r="V28" s="79">
        <v>5412772</v>
      </c>
      <c r="W28" s="79">
        <v>5604223</v>
      </c>
      <c r="X28" s="79">
        <v>63665070</v>
      </c>
    </row>
    <row r="29" spans="1:24" ht="9" customHeight="1">
      <c r="B29" s="71"/>
      <c r="C29" s="71"/>
      <c r="D29" s="72"/>
      <c r="E29" s="72"/>
      <c r="F29" s="72"/>
      <c r="G29" s="75"/>
      <c r="H29" s="73"/>
      <c r="I29" s="74"/>
      <c r="J29" s="74"/>
      <c r="K29" s="72"/>
      <c r="M29" s="73"/>
      <c r="N29" s="74"/>
      <c r="O29" s="74"/>
      <c r="P29" s="74"/>
      <c r="Q29" s="75"/>
      <c r="R29" s="75"/>
      <c r="S29" s="75"/>
      <c r="T29" s="75"/>
      <c r="U29" s="75"/>
      <c r="V29" s="75"/>
      <c r="W29" s="75"/>
      <c r="X29" s="75"/>
    </row>
    <row r="30" spans="1:24">
      <c r="A30" s="68" t="s">
        <v>124</v>
      </c>
      <c r="B30" s="71"/>
      <c r="C30" s="71"/>
      <c r="D30" s="72"/>
      <c r="E30" s="72"/>
      <c r="F30" s="72"/>
      <c r="G30" s="75"/>
      <c r="H30" s="73"/>
      <c r="I30" s="74"/>
      <c r="J30" s="74"/>
      <c r="K30" s="72"/>
      <c r="M30" s="73"/>
      <c r="N30" s="74"/>
      <c r="O30" s="74"/>
      <c r="P30" s="74"/>
      <c r="Q30" s="75"/>
      <c r="R30" s="75"/>
      <c r="S30" s="75"/>
      <c r="T30" s="75"/>
      <c r="U30" s="75"/>
      <c r="V30" s="75"/>
      <c r="W30" s="75"/>
      <c r="X30" s="75"/>
    </row>
    <row r="31" spans="1:24">
      <c r="A31" s="70" t="s">
        <v>125</v>
      </c>
      <c r="B31" s="71">
        <v>64.527333270256165</v>
      </c>
      <c r="C31" s="71">
        <f>SQRT(((R31/V31)*(1-(R31/V31)))/V31)</f>
        <v>8.3583327489635364E-4</v>
      </c>
      <c r="D31" s="72">
        <f>((R31/V31)-(1.96*C31))*100</f>
        <v>64.363509948376475</v>
      </c>
      <c r="E31" s="72">
        <f>((R31/V31)+(1.96*C31))*100</f>
        <v>64.69115659213584</v>
      </c>
      <c r="F31" s="72"/>
      <c r="G31" s="73">
        <v>49.211392935793633</v>
      </c>
      <c r="H31" s="73">
        <f>SQRT(((S31/W31)*(1-(S31/W31)))/W31)</f>
        <v>4.5108965784078733E-4</v>
      </c>
      <c r="I31" s="74">
        <f>((S31/W31)-(1.96*H31))*100</f>
        <v>49.122979362856839</v>
      </c>
      <c r="J31" s="74">
        <f>((S31/W31)+(1.96*H31))*100</f>
        <v>49.299806508730434</v>
      </c>
      <c r="K31" s="72"/>
      <c r="L31" s="73">
        <f>T31/X31*100</f>
        <v>36.826970643981632</v>
      </c>
      <c r="M31" s="73">
        <f>SQRT(((T31/X31)*(1-(T31/X31)))/X31)</f>
        <v>7.8057418446115623E-5</v>
      </c>
      <c r="N31" s="74">
        <f>((T31/X31)-(1.96*M31))*100</f>
        <v>36.811671389966193</v>
      </c>
      <c r="O31" s="74">
        <f>((T31/X31)+(1.96*M31))*100</f>
        <v>36.84226989799707</v>
      </c>
      <c r="P31" s="74"/>
      <c r="Q31" s="75"/>
      <c r="R31" s="75">
        <v>211418</v>
      </c>
      <c r="S31" s="75">
        <v>604466</v>
      </c>
      <c r="T31" s="75">
        <v>14061619</v>
      </c>
      <c r="U31" s="75"/>
      <c r="V31" s="75">
        <v>327641</v>
      </c>
      <c r="W31" s="75">
        <v>1228305</v>
      </c>
      <c r="X31" s="75">
        <v>38182937</v>
      </c>
    </row>
    <row r="32" spans="1:24">
      <c r="A32" s="70" t="s">
        <v>126</v>
      </c>
      <c r="B32" s="71">
        <v>67.364726330799286</v>
      </c>
      <c r="C32" s="71">
        <f>SQRT(((R32/V32)*(1-(R32/V32)))/V32)</f>
        <v>6.8098244976716395E-4</v>
      </c>
      <c r="D32" s="72">
        <f>((R32/V32)-(1.96*C32))*100</f>
        <v>67.231253770644912</v>
      </c>
      <c r="E32" s="72">
        <f>((R32/V32)+(1.96*C32))*100</f>
        <v>67.49819889095366</v>
      </c>
      <c r="F32" s="72" t="str">
        <f t="shared" si="0"/>
        <v>*</v>
      </c>
      <c r="G32" s="73">
        <v>53.679354342753086</v>
      </c>
      <c r="H32" s="73">
        <f>SQRT(((S32/W32)*(1-(S32/W32)))/W32)</f>
        <v>4.9313673535187296E-4</v>
      </c>
      <c r="I32" s="74">
        <f>((S32/W32)-(1.96*H32))*100</f>
        <v>53.582699542624113</v>
      </c>
      <c r="J32" s="74">
        <f>((S32/W32)+(1.96*H32))*100</f>
        <v>53.776009142882053</v>
      </c>
      <c r="K32" s="72" t="str">
        <f>IF(OR(AND(J31&lt;I32,I31&lt;J32),AND(J31&gt;I32,I31&gt;J32)),"*","")</f>
        <v>*</v>
      </c>
      <c r="L32" s="73">
        <f>T32/X32*100</f>
        <v>52.315405689214124</v>
      </c>
      <c r="M32" s="73">
        <f>SQRT(((T32/X32)*(1-(T32/X32)))/X32)</f>
        <v>1.0729020376873288E-4</v>
      </c>
      <c r="N32" s="74">
        <f>((T32/X32)-(1.96*M32))*100</f>
        <v>52.294376809275455</v>
      </c>
      <c r="O32" s="74">
        <f>((T32/X32)+(1.96*M32))*100</f>
        <v>52.336434569152793</v>
      </c>
      <c r="P32" s="74" t="str">
        <f>IF(OR(AND(O31&lt;N32,N31&lt;O32),AND(O31&gt;N32,N31&gt;O32)),"*","")</f>
        <v>*</v>
      </c>
      <c r="Q32" s="75"/>
      <c r="R32" s="75">
        <v>319360</v>
      </c>
      <c r="S32" s="75">
        <v>548851</v>
      </c>
      <c r="T32" s="75">
        <v>11337496</v>
      </c>
      <c r="U32" s="75"/>
      <c r="V32" s="75">
        <v>474076</v>
      </c>
      <c r="W32" s="75">
        <v>1022462</v>
      </c>
      <c r="X32" s="75">
        <v>21671429</v>
      </c>
    </row>
    <row r="33" spans="1:24" ht="13.5" thickBot="1">
      <c r="A33" s="76" t="s">
        <v>127</v>
      </c>
      <c r="B33" s="77">
        <v>67.243730590778057</v>
      </c>
      <c r="C33" s="71">
        <f>SQRT(((R33/V33)*(1-(R33/V33)))/V33)</f>
        <v>1.9305088980853689E-4</v>
      </c>
      <c r="D33" s="72">
        <f>((R33/V33)-(1.96*C33))*100</f>
        <v>67.205892616375579</v>
      </c>
      <c r="E33" s="72">
        <f>((R33/V33)+(1.96*C33))*100</f>
        <v>67.281568565180521</v>
      </c>
      <c r="F33" s="72" t="str">
        <f t="shared" si="0"/>
        <v/>
      </c>
      <c r="G33" s="78">
        <v>59.604786332097461</v>
      </c>
      <c r="H33" s="73">
        <f>SQRT(((S33/W33)*(1-(S33/W33)))/W33)</f>
        <v>2.3159282942692263E-4</v>
      </c>
      <c r="I33" s="74">
        <f>((S33/W33)-(1.96*H33))*100</f>
        <v>59.559394137529786</v>
      </c>
      <c r="J33" s="74">
        <f>((S33/W33)+(1.96*H33))*100</f>
        <v>59.65017852666513</v>
      </c>
      <c r="K33" s="72" t="str">
        <f>IF(OR(AND(J32&lt;I33,I32&lt;J33),AND(J32&gt;I33,I32&gt;J33)),"*","")</f>
        <v>*</v>
      </c>
      <c r="L33" s="78">
        <f>T33/X33*100</f>
        <v>43.071453806053825</v>
      </c>
      <c r="M33" s="73">
        <f>SQRT(((T33/X33)*(1-(T33/X33)))/X33)</f>
        <v>1.1947132795417381E-4</v>
      </c>
      <c r="N33" s="74">
        <f>((T33/X33)-(1.96*M33))*100</f>
        <v>43.048037425774808</v>
      </c>
      <c r="O33" s="74">
        <f>((T33/X33)+(1.96*M33))*100</f>
        <v>43.094870186332848</v>
      </c>
      <c r="P33" s="74" t="str">
        <f>IF(OR(AND(O32&lt;N33,N32&lt;O33),AND(O32&gt;N33,N32&gt;O33)),"*","")</f>
        <v>*</v>
      </c>
      <c r="Q33" s="75"/>
      <c r="R33" s="79">
        <v>3974243</v>
      </c>
      <c r="S33" s="79">
        <v>2675728</v>
      </c>
      <c r="T33" s="79">
        <v>7399149</v>
      </c>
      <c r="U33" s="75"/>
      <c r="V33" s="79">
        <v>5910206</v>
      </c>
      <c r="W33" s="79">
        <v>4489116</v>
      </c>
      <c r="X33" s="79">
        <v>17178777</v>
      </c>
    </row>
    <row r="34" spans="1:24" ht="9" customHeight="1">
      <c r="B34" s="71"/>
      <c r="C34" s="71"/>
      <c r="D34" s="72"/>
      <c r="E34" s="72"/>
      <c r="F34" s="72"/>
      <c r="G34" s="75"/>
      <c r="H34" s="73"/>
      <c r="I34" s="74"/>
      <c r="J34" s="74"/>
      <c r="K34" s="72"/>
      <c r="M34" s="73"/>
      <c r="N34" s="74"/>
      <c r="O34" s="74"/>
      <c r="P34" s="74"/>
      <c r="Q34" s="75"/>
      <c r="R34" s="75"/>
      <c r="S34" s="75"/>
      <c r="T34" s="75"/>
      <c r="U34" s="75"/>
      <c r="V34" s="75"/>
      <c r="W34" s="75"/>
      <c r="X34" s="75"/>
    </row>
    <row r="35" spans="1:24">
      <c r="A35" s="68" t="s">
        <v>128</v>
      </c>
      <c r="B35" s="71"/>
      <c r="C35" s="71"/>
      <c r="D35" s="72"/>
      <c r="E35" s="72"/>
      <c r="F35" s="72"/>
      <c r="G35" s="75"/>
      <c r="H35" s="73"/>
      <c r="I35" s="74"/>
      <c r="J35" s="74"/>
      <c r="K35" s="72"/>
      <c r="M35" s="73"/>
      <c r="N35" s="74"/>
      <c r="O35" s="74"/>
      <c r="P35" s="74"/>
      <c r="Q35" s="75"/>
      <c r="R35" s="75"/>
      <c r="S35" s="75"/>
      <c r="T35" s="75"/>
      <c r="U35" s="75"/>
      <c r="V35" s="75"/>
      <c r="W35" s="75"/>
      <c r="X35" s="75"/>
    </row>
    <row r="36" spans="1:24">
      <c r="A36" s="70" t="s">
        <v>129</v>
      </c>
      <c r="B36" s="71">
        <v>70.151671486338017</v>
      </c>
      <c r="C36" s="71">
        <f>SQRT(((R36/V36)*(1-(R36/V36)))/V36)</f>
        <v>5.6408423624533424E-4</v>
      </c>
      <c r="D36" s="72">
        <f>((R36/V36)-(1.96*C36))*100</f>
        <v>70.041110976033934</v>
      </c>
      <c r="E36" s="72">
        <f>((R36/V36)+(1.96*C36))*100</f>
        <v>70.2622319966421</v>
      </c>
      <c r="F36" s="72"/>
      <c r="G36" s="73">
        <v>44.707503518351928</v>
      </c>
      <c r="H36" s="73">
        <f>SQRT(((S36/W36)*(1-(S36/W36)))/W36)</f>
        <v>6.0230107794703649E-4</v>
      </c>
      <c r="I36" s="74">
        <f>((S36/W36)-(1.96*H36))*100</f>
        <v>44.589452507074306</v>
      </c>
      <c r="J36" s="74">
        <f>((S36/W36)+(1.96*H36))*100</f>
        <v>44.825554529629549</v>
      </c>
      <c r="K36" s="72"/>
      <c r="L36" s="73">
        <f>T36/X36*100</f>
        <v>78.132679493229091</v>
      </c>
      <c r="M36" s="73">
        <f>SQRT(((T36/X36)*(1-(T36/X36)))/X36)</f>
        <v>1.5008735714091182E-4</v>
      </c>
      <c r="N36" s="74">
        <f>((T36/X36)-(1.96*M36))*100</f>
        <v>78.103262371229476</v>
      </c>
      <c r="O36" s="74">
        <f>((T36/X36)+(1.96*M36))*100</f>
        <v>78.16209661522872</v>
      </c>
      <c r="P36" s="74"/>
      <c r="Q36" s="75"/>
      <c r="R36" s="75">
        <v>461645</v>
      </c>
      <c r="S36" s="75">
        <v>304649</v>
      </c>
      <c r="T36" s="75">
        <v>5926152</v>
      </c>
      <c r="U36" s="75"/>
      <c r="V36" s="75">
        <v>658067</v>
      </c>
      <c r="W36" s="75">
        <v>681427</v>
      </c>
      <c r="X36" s="75">
        <v>7584729</v>
      </c>
    </row>
    <row r="37" spans="1:24">
      <c r="A37" s="70" t="s">
        <v>130</v>
      </c>
      <c r="B37" s="71">
        <v>79.265891126234052</v>
      </c>
      <c r="C37" s="71">
        <f>SQRT(((R37/V37)*(1-(R37/V37)))/V37)</f>
        <v>2.2862500847012636E-4</v>
      </c>
      <c r="D37" s="72">
        <f>((R37/V37)-(1.96*C37))*100</f>
        <v>79.221080624573915</v>
      </c>
      <c r="E37" s="72">
        <f>((R37/V37)+(1.96*C37))*100</f>
        <v>79.310701627894204</v>
      </c>
      <c r="F37" s="72" t="str">
        <f t="shared" si="0"/>
        <v>*</v>
      </c>
      <c r="G37" s="73">
        <v>61.526340672369365</v>
      </c>
      <c r="H37" s="73">
        <f>SQRT(((S37/W37)*(1-(S37/W37)))/W37)</f>
        <v>2.6922532032075077E-4</v>
      </c>
      <c r="I37" s="74">
        <f>((S37/W37)-(1.96*H37))*100</f>
        <v>61.473572509586496</v>
      </c>
      <c r="J37" s="74">
        <f>((S37/W37)+(1.96*H37))*100</f>
        <v>61.579108835152226</v>
      </c>
      <c r="K37" s="72" t="str">
        <f>IF(OR(AND(J36&lt;I37,I36&lt;J37),AND(J36&gt;I37,I36&gt;J37)),"*","")</f>
        <v>*</v>
      </c>
      <c r="L37" s="73">
        <f>T37/X37*100</f>
        <v>67.195055536624068</v>
      </c>
      <c r="M37" s="73">
        <f>SQRT(((T37/X37)*(1-(T37/X37)))/X37)</f>
        <v>8.000311407288391E-5</v>
      </c>
      <c r="N37" s="74">
        <f>((T37/X37)-(1.96*M37))*100</f>
        <v>67.179374926265794</v>
      </c>
      <c r="O37" s="74">
        <f>((T37/X37)+(1.96*M37))*100</f>
        <v>67.210736146982356</v>
      </c>
      <c r="P37" s="74" t="str">
        <f>IF(OR(AND(O36&lt;N37,N36&lt;O37),AND(O36&gt;N37,N36&gt;O37)),"*","")</f>
        <v>*</v>
      </c>
      <c r="Q37" s="75"/>
      <c r="R37" s="75">
        <v>2492359</v>
      </c>
      <c r="S37" s="75">
        <v>2009342</v>
      </c>
      <c r="T37" s="75">
        <v>23141961</v>
      </c>
      <c r="U37" s="75"/>
      <c r="V37" s="75">
        <v>3144302</v>
      </c>
      <c r="W37" s="75">
        <v>3265824</v>
      </c>
      <c r="X37" s="75">
        <v>34439976</v>
      </c>
    </row>
    <row r="38" spans="1:24">
      <c r="A38" s="70" t="s">
        <v>131</v>
      </c>
      <c r="B38" s="71">
        <v>88.993488803655325</v>
      </c>
      <c r="C38" s="71">
        <f>SQRT(((R38/V38)*(1-(R38/V38)))/V38)</f>
        <v>2.2986916433332538E-4</v>
      </c>
      <c r="D38" s="72">
        <f>((R38/V38)-(1.96*C38))*100</f>
        <v>88.948434447446004</v>
      </c>
      <c r="E38" s="72">
        <f>((R38/V38)+(1.96*C38))*100</f>
        <v>89.038543159864659</v>
      </c>
      <c r="F38" s="72" t="str">
        <f t="shared" si="0"/>
        <v>*</v>
      </c>
      <c r="G38" s="73">
        <v>78.321545629014395</v>
      </c>
      <c r="H38" s="73">
        <f>SQRT(((S38/W38)*(1-(S38/W38)))/W38)</f>
        <v>3.1104565606921819E-4</v>
      </c>
      <c r="I38" s="74">
        <f>((S38/W38)-(1.96*H38))*100</f>
        <v>78.260580680424823</v>
      </c>
      <c r="J38" s="74">
        <f>((S38/W38)+(1.96*H38))*100</f>
        <v>78.382510577603952</v>
      </c>
      <c r="K38" s="72" t="str">
        <f>IF(OR(AND(J37&lt;I38,I37&lt;J38),AND(J37&gt;I38,I37&gt;J38)),"*","")</f>
        <v>*</v>
      </c>
      <c r="L38" s="73">
        <f>T38/X38*100</f>
        <v>16.043648711199793</v>
      </c>
      <c r="M38" s="73">
        <f>SQRT(((T38/X38)*(1-(T38/X38)))/X38)</f>
        <v>8.7539965089080432E-5</v>
      </c>
      <c r="N38" s="74">
        <f>((T38/X38)-(1.96*M38))*100</f>
        <v>16.026490878042331</v>
      </c>
      <c r="O38" s="74">
        <f>((T38/X38)+(1.96*M38))*100</f>
        <v>16.060806544357252</v>
      </c>
      <c r="P38" s="74" t="str">
        <f>IF(OR(AND(O37&lt;N38,N37&lt;O38),AND(O37&gt;N38,N37&gt;O38)),"*","")</f>
        <v>*</v>
      </c>
      <c r="Q38" s="75"/>
      <c r="R38" s="75">
        <v>1649699</v>
      </c>
      <c r="S38" s="75">
        <v>1374493</v>
      </c>
      <c r="T38" s="75">
        <v>2819987</v>
      </c>
      <c r="U38" s="75"/>
      <c r="V38" s="75">
        <v>1853730</v>
      </c>
      <c r="W38" s="75">
        <v>1754936</v>
      </c>
      <c r="X38" s="75">
        <v>17576968</v>
      </c>
    </row>
    <row r="39" spans="1:24">
      <c r="A39" s="70" t="s">
        <v>132</v>
      </c>
      <c r="B39" s="71">
        <v>89.835390747830346</v>
      </c>
      <c r="C39" s="71">
        <f>SQRT(((R39/V39)*(1-(R39/V39)))/V39)</f>
        <v>3.8333599954958709E-4</v>
      </c>
      <c r="D39" s="72">
        <f>((R39/V39)-(1.96*C39))*100</f>
        <v>89.760256891918615</v>
      </c>
      <c r="E39" s="72">
        <f>((R39/V39)+(1.96*C39))*100</f>
        <v>89.910524603742076</v>
      </c>
      <c r="F39" s="72" t="str">
        <f t="shared" si="0"/>
        <v>*</v>
      </c>
      <c r="G39" s="73">
        <v>77.583325762197092</v>
      </c>
      <c r="H39" s="73">
        <f>SQRT(((S39/W39)*(1-(S39/W39)))/W39)</f>
        <v>5.3118637467573153E-4</v>
      </c>
      <c r="I39" s="74">
        <f>((S39/W39)-(1.96*H39))*100</f>
        <v>77.479213232760657</v>
      </c>
      <c r="J39" s="74">
        <f>((S39/W39)+(1.96*H39))*100</f>
        <v>77.687438291633541</v>
      </c>
      <c r="K39" s="72" t="str">
        <f>IF(OR(AND(J38&lt;I39,I38&lt;J39),AND(J38&gt;I39,I38&gt;J39)),"*","")</f>
        <v>*</v>
      </c>
      <c r="L39" s="73">
        <f>T39/X39*100</f>
        <v>9.4358467422487262</v>
      </c>
      <c r="M39" s="73">
        <f>SQRT(((T39/X39)*(1-(T39/X39)))/X39)</f>
        <v>1.0664162110219266E-4</v>
      </c>
      <c r="N39" s="74">
        <f>((T39/X39)-(1.96*M39))*100</f>
        <v>9.4149449845126973</v>
      </c>
      <c r="O39" s="74">
        <f>((T39/X39)+(1.96*M39))*100</f>
        <v>9.4567484999847569</v>
      </c>
      <c r="P39" s="74" t="str">
        <f>IF(OR(AND(O38&lt;N39,N38&lt;O39),AND(O38&gt;N39,N38&gt;O39)),"*","")</f>
        <v>*</v>
      </c>
      <c r="Q39" s="75"/>
      <c r="R39" s="75">
        <v>558247</v>
      </c>
      <c r="S39" s="75">
        <v>478205</v>
      </c>
      <c r="T39" s="75">
        <v>709030</v>
      </c>
      <c r="U39" s="75"/>
      <c r="V39" s="75">
        <v>621411</v>
      </c>
      <c r="W39" s="75">
        <v>616376</v>
      </c>
      <c r="X39" s="75">
        <v>7514217</v>
      </c>
    </row>
    <row r="40" spans="1:24" ht="13.5" thickBot="1">
      <c r="A40" s="76" t="s">
        <v>133</v>
      </c>
      <c r="B40" s="77">
        <v>93.196103342888335</v>
      </c>
      <c r="C40" s="71">
        <f>SQRT(((R40/V40)*(1-(R40/V40)))/V40)</f>
        <v>3.4344131992977684E-4</v>
      </c>
      <c r="D40" s="72">
        <f>((R40/V40)-(1.96*C40))*100</f>
        <v>93.128788844182097</v>
      </c>
      <c r="E40" s="72">
        <f>((R40/V40)+(1.96*C40))*100</f>
        <v>93.263417841594574</v>
      </c>
      <c r="F40" s="72" t="str">
        <f t="shared" si="0"/>
        <v>*</v>
      </c>
      <c r="G40" s="78">
        <v>85.468801177785508</v>
      </c>
      <c r="H40" s="73">
        <f>SQRT(((S40/W40)*(1-(S40/W40)))/W40)</f>
        <v>4.5791449980456906E-4</v>
      </c>
      <c r="I40" s="74">
        <f>((S40/W40)-(1.96*H40))*100</f>
        <v>85.379049935823801</v>
      </c>
      <c r="J40" s="74">
        <f>((S40/W40)+(1.96*H40))*100</f>
        <v>85.558552419747201</v>
      </c>
      <c r="K40" s="72" t="str">
        <f>IF(OR(AND(J39&lt;I40,I39&lt;J40),AND(J39&gt;I40,I39&gt;J40)),"*","")</f>
        <v>*</v>
      </c>
      <c r="L40" s="78">
        <f>T40/X40*100</f>
        <v>5.4825665111199049</v>
      </c>
      <c r="M40" s="73">
        <f>SQRT(((T40/X40)*(1-(T40/X40)))/X40)</f>
        <v>8.2241089994612769E-5</v>
      </c>
      <c r="N40" s="74">
        <f>((T40/X40)-(1.96*M40))*100</f>
        <v>5.4664472574809606</v>
      </c>
      <c r="O40" s="74">
        <f>((T40/X40)+(1.96*M40))*100</f>
        <v>5.4986857647588501</v>
      </c>
      <c r="P40" s="74" t="str">
        <f>IF(OR(AND(O39&lt;N40,N39&lt;O40),AND(O39&gt;N40,N39&gt;O40)),"*","")</f>
        <v>*</v>
      </c>
      <c r="Q40" s="75"/>
      <c r="R40" s="79">
        <v>501012</v>
      </c>
      <c r="S40" s="79">
        <v>506230</v>
      </c>
      <c r="T40" s="79">
        <v>420051</v>
      </c>
      <c r="U40" s="75"/>
      <c r="V40" s="79">
        <v>537589</v>
      </c>
      <c r="W40" s="79">
        <v>592298</v>
      </c>
      <c r="X40" s="79">
        <v>7661576</v>
      </c>
    </row>
    <row r="41" spans="1:24" ht="8.25" customHeight="1">
      <c r="A41" s="94" t="s">
        <v>134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spans="1:24" ht="25.5" customHeight="1">
      <c r="A42" s="89" t="s">
        <v>135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</sheetData>
  <mergeCells count="7">
    <mergeCell ref="A42:X42"/>
    <mergeCell ref="A1:X1"/>
    <mergeCell ref="A2:A4"/>
    <mergeCell ref="B2:L2"/>
    <mergeCell ref="R2:T2"/>
    <mergeCell ref="V2:X2"/>
    <mergeCell ref="A41:X41"/>
  </mergeCells>
  <pageMargins left="0.70866141732283472" right="0.4" top="0.32" bottom="0.32" header="0.3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39"/>
  <sheetViews>
    <sheetView workbookViewId="0">
      <selection activeCell="J25" sqref="J25"/>
    </sheetView>
  </sheetViews>
  <sheetFormatPr baseColWidth="10" defaultRowHeight="12.75"/>
  <sheetData>
    <row r="3" spans="2:6">
      <c r="B3" s="99" t="s">
        <v>38</v>
      </c>
      <c r="C3" s="100"/>
      <c r="D3" s="100"/>
      <c r="E3" s="100"/>
      <c r="F3" s="100"/>
    </row>
    <row r="4" spans="2:6" ht="13.5" thickBot="1">
      <c r="B4" s="101" t="s">
        <v>39</v>
      </c>
      <c r="C4" s="100"/>
      <c r="D4" s="100"/>
      <c r="E4" s="100"/>
      <c r="F4" s="100"/>
    </row>
    <row r="5" spans="2:6" ht="13.5" thickBot="1">
      <c r="B5" s="11"/>
      <c r="C5" s="12"/>
      <c r="D5" s="102" t="s">
        <v>40</v>
      </c>
      <c r="E5" s="103"/>
      <c r="F5" s="104" t="s">
        <v>41</v>
      </c>
    </row>
    <row r="6" spans="2:6" ht="13.5" thickBot="1">
      <c r="B6" s="13"/>
      <c r="C6" s="14"/>
      <c r="D6" s="15">
        <v>1</v>
      </c>
      <c r="E6" s="16">
        <v>2</v>
      </c>
      <c r="F6" s="105"/>
    </row>
    <row r="7" spans="2:6" ht="24">
      <c r="B7" s="95" t="s">
        <v>42</v>
      </c>
      <c r="C7" s="17" t="s">
        <v>43</v>
      </c>
      <c r="D7" s="18">
        <v>365267</v>
      </c>
      <c r="E7" s="19">
        <v>414163</v>
      </c>
      <c r="F7" s="8">
        <v>779430</v>
      </c>
    </row>
    <row r="8" spans="2:6" ht="24">
      <c r="B8" s="96"/>
      <c r="C8" s="20" t="s">
        <v>44</v>
      </c>
      <c r="D8" s="21">
        <v>1108078</v>
      </c>
      <c r="E8" s="22">
        <v>1098621</v>
      </c>
      <c r="F8" s="9">
        <v>2206699</v>
      </c>
    </row>
    <row r="9" spans="2:6" ht="36">
      <c r="B9" s="96"/>
      <c r="C9" s="20" t="s">
        <v>45</v>
      </c>
      <c r="D9" s="21">
        <v>197627</v>
      </c>
      <c r="E9" s="22">
        <v>193692</v>
      </c>
      <c r="F9" s="9">
        <v>391319</v>
      </c>
    </row>
    <row r="10" spans="2:6">
      <c r="B10" s="96"/>
      <c r="C10" s="20" t="s">
        <v>46</v>
      </c>
      <c r="D10" s="21">
        <v>264507</v>
      </c>
      <c r="E10" s="22">
        <v>296032</v>
      </c>
      <c r="F10" s="9">
        <v>560539</v>
      </c>
    </row>
    <row r="11" spans="2:6">
      <c r="B11" s="96"/>
      <c r="C11" s="20" t="s">
        <v>47</v>
      </c>
      <c r="D11" s="21">
        <v>897345</v>
      </c>
      <c r="E11" s="22">
        <v>951460</v>
      </c>
      <c r="F11" s="9">
        <v>1848805</v>
      </c>
    </row>
    <row r="12" spans="2:6">
      <c r="B12" s="96"/>
      <c r="C12" s="20" t="s">
        <v>48</v>
      </c>
      <c r="D12" s="21">
        <v>213032</v>
      </c>
      <c r="E12" s="22">
        <v>225290</v>
      </c>
      <c r="F12" s="9">
        <v>438322</v>
      </c>
    </row>
    <row r="13" spans="2:6">
      <c r="B13" s="96"/>
      <c r="C13" s="20" t="s">
        <v>49</v>
      </c>
      <c r="D13" s="21">
        <v>1353318</v>
      </c>
      <c r="E13" s="22">
        <v>1509269</v>
      </c>
      <c r="F13" s="9">
        <v>2862587</v>
      </c>
    </row>
    <row r="14" spans="2:6">
      <c r="B14" s="96"/>
      <c r="C14" s="20" t="s">
        <v>50</v>
      </c>
      <c r="D14" s="21">
        <v>1167206</v>
      </c>
      <c r="E14" s="22">
        <v>1234592</v>
      </c>
      <c r="F14" s="9">
        <v>2401798</v>
      </c>
    </row>
    <row r="15" spans="2:6" ht="24">
      <c r="B15" s="96"/>
      <c r="C15" s="20" t="s">
        <v>51</v>
      </c>
      <c r="D15" s="21">
        <v>3117836</v>
      </c>
      <c r="E15" s="22">
        <v>3658893</v>
      </c>
      <c r="F15" s="9">
        <v>6776729</v>
      </c>
    </row>
    <row r="16" spans="2:6">
      <c r="B16" s="96"/>
      <c r="C16" s="20" t="s">
        <v>52</v>
      </c>
      <c r="D16" s="21">
        <v>501412</v>
      </c>
      <c r="E16" s="22">
        <v>553892</v>
      </c>
      <c r="F16" s="9">
        <v>1055304</v>
      </c>
    </row>
    <row r="17" spans="2:6">
      <c r="B17" s="96"/>
      <c r="C17" s="20" t="s">
        <v>53</v>
      </c>
      <c r="D17" s="21">
        <v>1591057</v>
      </c>
      <c r="E17" s="22">
        <v>1822710</v>
      </c>
      <c r="F17" s="9">
        <v>3413767</v>
      </c>
    </row>
    <row r="18" spans="2:6">
      <c r="B18" s="96"/>
      <c r="C18" s="20" t="s">
        <v>54</v>
      </c>
      <c r="D18" s="21">
        <v>897093</v>
      </c>
      <c r="E18" s="22">
        <v>1119176</v>
      </c>
      <c r="F18" s="9">
        <v>2016269</v>
      </c>
    </row>
    <row r="19" spans="2:6">
      <c r="B19" s="96"/>
      <c r="C19" s="20" t="s">
        <v>55</v>
      </c>
      <c r="D19" s="21">
        <v>772415</v>
      </c>
      <c r="E19" s="22">
        <v>890040</v>
      </c>
      <c r="F19" s="9">
        <v>1662455</v>
      </c>
    </row>
    <row r="20" spans="2:6">
      <c r="B20" s="96"/>
      <c r="C20" s="20" t="s">
        <v>56</v>
      </c>
      <c r="D20" s="21">
        <v>2288342</v>
      </c>
      <c r="E20" s="22">
        <v>2534593</v>
      </c>
      <c r="F20" s="9">
        <v>4822935</v>
      </c>
    </row>
    <row r="21" spans="2:6">
      <c r="B21" s="96"/>
      <c r="C21" s="20" t="s">
        <v>57</v>
      </c>
      <c r="D21" s="21">
        <v>4942682</v>
      </c>
      <c r="E21" s="22">
        <v>5404979</v>
      </c>
      <c r="F21" s="9">
        <v>10347661</v>
      </c>
    </row>
    <row r="22" spans="2:6">
      <c r="B22" s="96"/>
      <c r="C22" s="20" t="s">
        <v>58</v>
      </c>
      <c r="D22" s="21">
        <v>1289424</v>
      </c>
      <c r="E22" s="22">
        <v>1461199</v>
      </c>
      <c r="F22" s="9">
        <v>2750623</v>
      </c>
    </row>
    <row r="23" spans="2:6">
      <c r="B23" s="96"/>
      <c r="C23" s="20" t="s">
        <v>59</v>
      </c>
      <c r="D23" s="21">
        <v>533030</v>
      </c>
      <c r="E23" s="22">
        <v>635775</v>
      </c>
      <c r="F23" s="9">
        <v>1168805</v>
      </c>
    </row>
    <row r="24" spans="2:6">
      <c r="B24" s="96"/>
      <c r="C24" s="20" t="s">
        <v>60</v>
      </c>
      <c r="D24" s="21">
        <v>335374</v>
      </c>
      <c r="E24" s="22">
        <v>345896</v>
      </c>
      <c r="F24" s="9">
        <v>681270</v>
      </c>
    </row>
    <row r="25" spans="2:6">
      <c r="B25" s="96"/>
      <c r="C25" s="20" t="s">
        <v>61</v>
      </c>
      <c r="D25" s="21">
        <v>1622302</v>
      </c>
      <c r="E25" s="22">
        <v>1625276</v>
      </c>
      <c r="F25" s="9">
        <v>3247578</v>
      </c>
    </row>
    <row r="26" spans="2:6">
      <c r="B26" s="96"/>
      <c r="C26" s="20" t="s">
        <v>62</v>
      </c>
      <c r="D26" s="21">
        <v>1096777</v>
      </c>
      <c r="E26" s="22">
        <v>1278125</v>
      </c>
      <c r="F26" s="9">
        <v>2374902</v>
      </c>
    </row>
    <row r="27" spans="2:6">
      <c r="B27" s="96"/>
      <c r="C27" s="20" t="s">
        <v>63</v>
      </c>
      <c r="D27" s="21">
        <v>1661384</v>
      </c>
      <c r="E27" s="22">
        <v>2025730</v>
      </c>
      <c r="F27" s="9">
        <v>3687114</v>
      </c>
    </row>
    <row r="28" spans="2:6">
      <c r="B28" s="96"/>
      <c r="C28" s="20" t="s">
        <v>64</v>
      </c>
      <c r="D28" s="21">
        <v>563181</v>
      </c>
      <c r="E28" s="22">
        <v>621141</v>
      </c>
      <c r="F28" s="9">
        <v>1184322</v>
      </c>
    </row>
    <row r="29" spans="2:6" ht="24">
      <c r="B29" s="96"/>
      <c r="C29" s="20" t="s">
        <v>65</v>
      </c>
      <c r="D29" s="21">
        <v>459391</v>
      </c>
      <c r="E29" s="22">
        <v>437793</v>
      </c>
      <c r="F29" s="9">
        <v>897184</v>
      </c>
    </row>
    <row r="30" spans="2:6" ht="24">
      <c r="B30" s="96"/>
      <c r="C30" s="20" t="s">
        <v>66</v>
      </c>
      <c r="D30" s="21">
        <v>793746</v>
      </c>
      <c r="E30" s="22">
        <v>898735</v>
      </c>
      <c r="F30" s="9">
        <v>1692481</v>
      </c>
    </row>
    <row r="31" spans="2:6">
      <c r="B31" s="96"/>
      <c r="C31" s="20" t="s">
        <v>67</v>
      </c>
      <c r="D31" s="21">
        <v>921046</v>
      </c>
      <c r="E31" s="22">
        <v>952134</v>
      </c>
      <c r="F31" s="9">
        <v>1873180</v>
      </c>
    </row>
    <row r="32" spans="2:6">
      <c r="B32" s="96"/>
      <c r="C32" s="20" t="s">
        <v>68</v>
      </c>
      <c r="D32" s="21">
        <v>896345</v>
      </c>
      <c r="E32" s="22">
        <v>916931</v>
      </c>
      <c r="F32" s="9">
        <v>1813276</v>
      </c>
    </row>
    <row r="33" spans="2:6">
      <c r="B33" s="96"/>
      <c r="C33" s="20" t="s">
        <v>69</v>
      </c>
      <c r="D33" s="21">
        <v>663999</v>
      </c>
      <c r="E33" s="22">
        <v>725538</v>
      </c>
      <c r="F33" s="9">
        <v>1389537</v>
      </c>
    </row>
    <row r="34" spans="2:6">
      <c r="B34" s="96"/>
      <c r="C34" s="20" t="s">
        <v>70</v>
      </c>
      <c r="D34" s="21">
        <v>1109210</v>
      </c>
      <c r="E34" s="22">
        <v>1217243</v>
      </c>
      <c r="F34" s="9">
        <v>2326453</v>
      </c>
    </row>
    <row r="35" spans="2:6">
      <c r="B35" s="96"/>
      <c r="C35" s="20" t="s">
        <v>71</v>
      </c>
      <c r="D35" s="21">
        <v>359299</v>
      </c>
      <c r="E35" s="22">
        <v>407278</v>
      </c>
      <c r="F35" s="9">
        <v>766577</v>
      </c>
    </row>
    <row r="36" spans="2:6">
      <c r="B36" s="96"/>
      <c r="C36" s="20" t="s">
        <v>72</v>
      </c>
      <c r="D36" s="21">
        <v>2345249</v>
      </c>
      <c r="E36" s="22">
        <v>2735756</v>
      </c>
      <c r="F36" s="9">
        <v>5081005</v>
      </c>
    </row>
    <row r="37" spans="2:6">
      <c r="B37" s="96"/>
      <c r="C37" s="20" t="s">
        <v>73</v>
      </c>
      <c r="D37" s="21">
        <v>643093</v>
      </c>
      <c r="E37" s="22">
        <v>685476</v>
      </c>
      <c r="F37" s="9">
        <v>1328569</v>
      </c>
    </row>
    <row r="38" spans="2:6">
      <c r="B38" s="96"/>
      <c r="C38" s="20" t="s">
        <v>74</v>
      </c>
      <c r="D38" s="21">
        <v>438198</v>
      </c>
      <c r="E38" s="22">
        <v>491773</v>
      </c>
      <c r="F38" s="9">
        <v>929971</v>
      </c>
    </row>
    <row r="39" spans="2:6" ht="13.5" thickBot="1">
      <c r="B39" s="97" t="s">
        <v>41</v>
      </c>
      <c r="C39" s="98"/>
      <c r="D39" s="23">
        <v>35408265</v>
      </c>
      <c r="E39" s="24">
        <v>39369201</v>
      </c>
      <c r="F39" s="10">
        <v>74777466</v>
      </c>
    </row>
  </sheetData>
  <mergeCells count="6">
    <mergeCell ref="B7:B38"/>
    <mergeCell ref="B39:C39"/>
    <mergeCell ref="B3:F3"/>
    <mergeCell ref="B4:F4"/>
    <mergeCell ref="D5:E5"/>
    <mergeCell ref="F5:F6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CS01c-1</vt:lpstr>
      <vt:lpstr>CS01c-2</vt:lpstr>
      <vt:lpstr>Hoja1</vt:lpstr>
      <vt:lpstr>CS01c-2 gráfica</vt:lpstr>
      <vt:lpstr>'CS01c-1'!Área_de_impresión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Degante</dc:creator>
  <cp:lastModifiedBy>Karla Yukiko Lopez Magaña</cp:lastModifiedBy>
  <cp:lastPrinted>2011-01-25T16:58:49Z</cp:lastPrinted>
  <dcterms:created xsi:type="dcterms:W3CDTF">2010-10-20T03:06:14Z</dcterms:created>
  <dcterms:modified xsi:type="dcterms:W3CDTF">2019-04-08T16:01:07Z</dcterms:modified>
</cp:coreProperties>
</file>