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1595" windowHeight="8445"/>
  </bookViews>
  <sheets>
    <sheet name="RE02a-1" sheetId="1" r:id="rId1"/>
    <sheet name="RE02a-2" sheetId="4" r:id="rId2"/>
    <sheet name="RE02a-A1.1" sheetId="5" r:id="rId3"/>
    <sheet name="RE02a-A1.2" sheetId="6" r:id="rId4"/>
    <sheet name="RE02a-A1" sheetId="7" r:id="rId5"/>
    <sheet name="RE02a-A2" sheetId="8" r:id="rId6"/>
    <sheet name="H" sheetId="2" state="hidden" r:id="rId7"/>
    <sheet name="Hoja1" sheetId="3" state="hidden" r:id="rId8"/>
  </sheets>
  <externalReferences>
    <externalReference r:id="rId9"/>
  </externalReferences>
  <definedNames>
    <definedName name="_xlnm.Print_Area" localSheetId="2">'RE02a-A1.1'!$A$1:$X$17</definedName>
  </definedNames>
  <calcPr calcId="145621"/>
</workbook>
</file>

<file path=xl/calcChain.xml><?xml version="1.0" encoding="utf-8"?>
<calcChain xmlns="http://schemas.openxmlformats.org/spreadsheetml/2006/main">
  <c r="K4" i="6" l="1"/>
  <c r="L4" i="6"/>
  <c r="M4" i="6"/>
  <c r="K5" i="6"/>
  <c r="L5" i="6"/>
  <c r="K6" i="6"/>
  <c r="L6" i="6"/>
  <c r="K7" i="6"/>
  <c r="L7" i="6"/>
  <c r="K8" i="6"/>
  <c r="L8" i="6" s="1"/>
  <c r="M7" i="6" s="1"/>
  <c r="K9" i="6"/>
  <c r="L9" i="6"/>
  <c r="K12" i="6"/>
  <c r="L12" i="6" s="1"/>
  <c r="M12" i="6" s="1"/>
  <c r="K13" i="6"/>
  <c r="L13" i="6"/>
  <c r="K14" i="6"/>
  <c r="L14" i="6"/>
  <c r="K15" i="6"/>
  <c r="L15" i="6"/>
  <c r="M15" i="6" s="1"/>
  <c r="K16" i="6"/>
  <c r="L16" i="6"/>
  <c r="K17" i="6"/>
  <c r="L17" i="6" s="1"/>
  <c r="K20" i="6"/>
  <c r="L20" i="6"/>
  <c r="M20" i="6"/>
  <c r="K21" i="6"/>
  <c r="L21" i="6"/>
  <c r="K22" i="6"/>
  <c r="L22" i="6"/>
  <c r="K23" i="6"/>
  <c r="L23" i="6"/>
  <c r="K24" i="6"/>
  <c r="L24" i="6" s="1"/>
  <c r="M23" i="6" s="1"/>
  <c r="K25" i="6"/>
  <c r="L25" i="6"/>
  <c r="E5" i="4"/>
  <c r="E4" i="4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I37" i="1"/>
  <c r="K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4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L24" i="3"/>
  <c r="J24" i="3"/>
  <c r="H24" i="3"/>
  <c r="L6" i="3"/>
  <c r="J6" i="3"/>
  <c r="H6" i="3"/>
  <c r="L8" i="3"/>
  <c r="J8" i="3"/>
  <c r="H8" i="3"/>
  <c r="L15" i="3"/>
  <c r="J15" i="3"/>
  <c r="H15" i="3"/>
  <c r="L34" i="3"/>
  <c r="J34" i="3"/>
  <c r="H34" i="3"/>
  <c r="L21" i="3"/>
  <c r="J21" i="3"/>
  <c r="H21" i="3"/>
  <c r="L17" i="3"/>
  <c r="J17" i="3"/>
  <c r="H17" i="3"/>
  <c r="L13" i="3"/>
  <c r="J13" i="3"/>
  <c r="H13" i="3"/>
  <c r="L23" i="3"/>
  <c r="J23" i="3"/>
  <c r="H23" i="3"/>
  <c r="L25" i="3"/>
  <c r="J25" i="3"/>
  <c r="H25" i="3"/>
  <c r="L4" i="3"/>
  <c r="J4" i="3"/>
  <c r="H4" i="3"/>
  <c r="L32" i="3"/>
  <c r="J32" i="3"/>
  <c r="H32" i="3"/>
  <c r="L36" i="3"/>
  <c r="J36" i="3"/>
  <c r="H36" i="3"/>
  <c r="L10" i="3"/>
  <c r="J10" i="3"/>
  <c r="H10" i="3"/>
  <c r="L29" i="3"/>
  <c r="J29" i="3"/>
  <c r="H29" i="3"/>
  <c r="L12" i="3"/>
  <c r="J12" i="3"/>
  <c r="H12" i="3"/>
  <c r="L33" i="3"/>
  <c r="J33" i="3"/>
  <c r="H33" i="3"/>
  <c r="L19" i="3"/>
  <c r="J19" i="3"/>
  <c r="H19" i="3"/>
  <c r="L30" i="3"/>
  <c r="J30" i="3"/>
  <c r="H30" i="3"/>
  <c r="L16" i="3"/>
  <c r="J16" i="3"/>
  <c r="H16" i="3"/>
  <c r="L18" i="3"/>
  <c r="J18" i="3"/>
  <c r="H18" i="3"/>
  <c r="L14" i="3"/>
  <c r="J14" i="3"/>
  <c r="H14" i="3"/>
  <c r="L26" i="3"/>
  <c r="J26" i="3"/>
  <c r="H26" i="3"/>
  <c r="L27" i="3"/>
  <c r="J27" i="3"/>
  <c r="H27" i="3"/>
  <c r="L31" i="3"/>
  <c r="J31" i="3"/>
  <c r="H31" i="3"/>
  <c r="L35" i="3"/>
  <c r="J35" i="3"/>
  <c r="H35" i="3"/>
  <c r="L11" i="3"/>
  <c r="J11" i="3"/>
  <c r="H11" i="3"/>
  <c r="L9" i="3"/>
  <c r="J9" i="3"/>
  <c r="H9" i="3"/>
  <c r="L20" i="3"/>
  <c r="J20" i="3"/>
  <c r="H20" i="3"/>
  <c r="L5" i="3"/>
  <c r="J5" i="3"/>
  <c r="H5" i="3"/>
  <c r="L7" i="3"/>
  <c r="J7" i="3"/>
  <c r="H7" i="3"/>
  <c r="L28" i="3"/>
  <c r="J28" i="3"/>
  <c r="H28" i="3"/>
  <c r="L22" i="3"/>
  <c r="J22" i="3"/>
  <c r="H22" i="3"/>
  <c r="O19" i="2"/>
  <c r="O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20" i="2"/>
  <c r="N16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5" i="2"/>
  <c r="N6" i="2"/>
  <c r="N7" i="2"/>
  <c r="N8" i="2"/>
  <c r="N9" i="2"/>
  <c r="N10" i="2"/>
  <c r="N11" i="2"/>
  <c r="N12" i="2"/>
  <c r="N13" i="2"/>
  <c r="N14" i="2"/>
  <c r="N15" i="2"/>
  <c r="N17" i="2"/>
  <c r="N18" i="2"/>
  <c r="N19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5" i="2"/>
</calcChain>
</file>

<file path=xl/sharedStrings.xml><?xml version="1.0" encoding="utf-8"?>
<sst xmlns="http://schemas.openxmlformats.org/spreadsheetml/2006/main" count="536" uniqueCount="115">
  <si>
    <t>Entidad federativa</t>
  </si>
  <si>
    <t>Cuando más básica</t>
  </si>
  <si>
    <t xml:space="preserve">Media superior o superior </t>
  </si>
  <si>
    <t>Aguascalientes</t>
  </si>
  <si>
    <t xml:space="preserve">Baja California </t>
  </si>
  <si>
    <t>Baja California Sur</t>
  </si>
  <si>
    <t>Campeche</t>
  </si>
  <si>
    <t>Cohauila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</si>
  <si>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</si>
  <si>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</si>
  <si>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</si>
  <si>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</si>
  <si>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</si>
  <si>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</si>
  <si>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</si>
  <si>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</si>
  <si>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</si>
  <si>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</si>
  <si>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</si>
  <si>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</si>
  <si>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</si>
  <si>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</si>
  <si>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</si>
  <si>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</si>
  <si>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</si>
  <si>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</si>
  <si>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</si>
  <si>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</si>
  <si>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</si>
  <si>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</si>
  <si>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</si>
  <si>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</si>
  <si>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</si>
  <si>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</si>
  <si>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</si>
  <si>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</si>
  <si>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Básica</t>
  </si>
  <si>
    <t>Sin básica</t>
  </si>
  <si>
    <t>Media superior</t>
  </si>
  <si>
    <t>Superior</t>
  </si>
  <si>
    <t xml:space="preserve">16 a 24 años </t>
  </si>
  <si>
    <t xml:space="preserve">25 a 64 años </t>
  </si>
  <si>
    <r>
      <t>Fuente: INEE, estimaciones para el grupo 16 a 24 años, con base en la</t>
    </r>
    <r>
      <rPr>
        <i/>
        <sz val="6"/>
        <rFont val="Arial"/>
        <family val="2"/>
      </rPr>
      <t xml:space="preserve"> Encuesta Nacional de Ocupación y Empleo, 4° trimestre de 2009</t>
    </r>
    <r>
      <rPr>
        <sz val="6"/>
        <rFont val="Arial"/>
        <family val="2"/>
      </rPr>
      <t xml:space="preserve">, Inegi; para el grupo 25 a 64 años, con base en la </t>
    </r>
    <r>
      <rPr>
        <i/>
        <sz val="6"/>
        <rFont val="Arial"/>
        <family val="2"/>
      </rPr>
      <t>Encuesta Nacional de Ocupación y Empleo, 2° trimestre de 2009</t>
    </r>
    <r>
      <rPr>
        <sz val="6"/>
        <rFont val="Arial"/>
        <family val="2"/>
      </rPr>
      <t>, Inegi.</t>
    </r>
  </si>
  <si>
    <t>RE03a-A1 Intervalos a 95% de confianza de la tasa de ocupación de la población joven y adulta según nivel de escolaridad por entidad federativa (2009)</t>
  </si>
  <si>
    <t>25 a 64 años</t>
  </si>
  <si>
    <r>
      <t>LI</t>
    </r>
    <r>
      <rPr>
        <b/>
        <vertAlign val="superscript"/>
        <sz val="8"/>
        <color indexed="9"/>
        <rFont val="Arial"/>
        <family val="2"/>
      </rPr>
      <t>1</t>
    </r>
  </si>
  <si>
    <t>LS</t>
  </si>
  <si>
    <t>LI</t>
  </si>
  <si>
    <r>
      <t>1</t>
    </r>
    <r>
      <rPr>
        <sz val="6"/>
        <rFont val="Arial"/>
        <family val="2"/>
      </rPr>
      <t xml:space="preserve"> LI: Límite inferior; LS: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</si>
  <si>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básica respecto a media superior</t>
  </si>
  <si>
    <t>Sin básica respecto a Superior</t>
  </si>
  <si>
    <t>*</t>
  </si>
  <si>
    <t>Sin básica respecto a Básica</t>
  </si>
  <si>
    <t>Básica respecto a Media superior</t>
  </si>
  <si>
    <t>Media superior respecto a superior</t>
  </si>
  <si>
    <t>RE03a-1 Tasa de ocupación según nivel de escolaridad, por entidad federativa (2009)</t>
  </si>
  <si>
    <r>
      <t xml:space="preserve">‡ </t>
    </r>
    <r>
      <rPr>
        <sz val="6"/>
        <rFont val="Arial"/>
        <family val="2"/>
      </rPr>
      <t>Diferencias estadísticamente significativas a 95% de confianza para el grupo 25 a 64 años entre niveles consecutivos de escolaridad.</t>
    </r>
  </si>
  <si>
    <r>
      <t>*</t>
    </r>
    <r>
      <rPr>
        <sz val="6"/>
        <rFont val="Arial"/>
        <family val="2"/>
      </rPr>
      <t xml:space="preserve">Diferencias estadísticamente significativas a 95% de confianza para el grupo 16 a 24 años </t>
    </r>
    <r>
      <rPr>
        <i/>
        <sz val="6"/>
        <rFont val="Arial"/>
        <family val="2"/>
      </rPr>
      <t>respecto a media superio o superior</t>
    </r>
    <r>
      <rPr>
        <sz val="6"/>
        <rFont val="Arial"/>
        <family val="2"/>
      </rPr>
      <t>.</t>
    </r>
  </si>
  <si>
    <t>A lo más básica</t>
  </si>
  <si>
    <t>Coahuila</t>
  </si>
  <si>
    <r>
      <t>Fuente: INEE, cálculos para el grupo de edad 16 a 24 años, con base en la</t>
    </r>
    <r>
      <rPr>
        <i/>
        <sz val="6"/>
        <rFont val="Arial"/>
        <family val="2"/>
      </rPr>
      <t xml:space="preserve"> Encuesta Nacional de Ocupación y Empleo, 4° trimestre de 2009</t>
    </r>
    <r>
      <rPr>
        <sz val="6"/>
        <rFont val="Arial"/>
        <family val="2"/>
      </rPr>
      <t xml:space="preserve">, Inegi; para el grupo de edad 25 a 64 años, con base en la </t>
    </r>
    <r>
      <rPr>
        <i/>
        <sz val="6"/>
        <rFont val="Arial"/>
        <family val="2"/>
      </rPr>
      <t>Encuesta Nacional de Ocupación y Empleo, 2° trimestre de 2009</t>
    </r>
    <r>
      <rPr>
        <sz val="6"/>
        <rFont val="Arial"/>
        <family val="2"/>
      </rPr>
      <t>, Inegi.</t>
    </r>
  </si>
  <si>
    <r>
      <t xml:space="preserve">* </t>
    </r>
    <r>
      <rPr>
        <sz val="6"/>
        <rFont val="Arial"/>
        <family val="2"/>
      </rPr>
      <t>Diferencias estadísticamente significativas a 95% de confianza entre niveles consecutivos de escolaridad.</t>
    </r>
  </si>
  <si>
    <t>RE02a-1 Tasa de ocupación según nivel de escolaridad, entidad federativa y grupo de edad (2009)</t>
  </si>
  <si>
    <t>RE02a-2 Tasa de ocupación según nivel de escolaridad y características seleccionadas (2009)</t>
  </si>
  <si>
    <t>Características</t>
  </si>
  <si>
    <t>Media superior o superior</t>
  </si>
  <si>
    <t>Total</t>
  </si>
  <si>
    <t xml:space="preserve">Superior </t>
  </si>
  <si>
    <t>Sexo               (%)</t>
  </si>
  <si>
    <t>Hombres</t>
  </si>
  <si>
    <t>Mujeres</t>
  </si>
  <si>
    <r>
      <t>Tamaño de localidad</t>
    </r>
    <r>
      <rPr>
        <b/>
        <vertAlign val="superscript"/>
        <sz val="8"/>
        <color indexed="9"/>
        <rFont val="Arial"/>
        <family val="2"/>
      </rPr>
      <t xml:space="preserve">     </t>
    </r>
    <r>
      <rPr>
        <b/>
        <sz val="8"/>
        <color indexed="9"/>
        <rFont val="Arial"/>
        <family val="2"/>
      </rPr>
      <t xml:space="preserve">   (%)</t>
    </r>
  </si>
  <si>
    <t>Urbana</t>
  </si>
  <si>
    <t>Semiurbana</t>
  </si>
  <si>
    <t>Rural</t>
  </si>
  <si>
    <t xml:space="preserve">16 a 19 años </t>
  </si>
  <si>
    <t>25 a 44 años</t>
  </si>
  <si>
    <t xml:space="preserve"> </t>
  </si>
  <si>
    <t>Tamaño de localidad        (%)</t>
  </si>
  <si>
    <t xml:space="preserve">20 a 24 años </t>
  </si>
  <si>
    <t xml:space="preserve">45 a 64 años </t>
  </si>
  <si>
    <r>
      <t xml:space="preserve">* </t>
    </r>
    <r>
      <rPr>
        <sz val="6"/>
        <rFont val="Arial"/>
        <family val="2"/>
      </rPr>
      <t>Diferencias estadísticamente significativas a 95% de confianza entre niveles consecutivos de escolaridad.</t>
    </r>
  </si>
  <si>
    <r>
      <t xml:space="preserve">Fuente: INEE, cálculos con base en la </t>
    </r>
    <r>
      <rPr>
        <i/>
        <sz val="6"/>
        <rFont val="Arial"/>
        <family val="2"/>
      </rPr>
      <t>Encuesta Nacional de Ocupación y Empleo, 4° trimestre de 2009</t>
    </r>
    <r>
      <rPr>
        <sz val="6"/>
        <rFont val="Arial"/>
        <family val="2"/>
      </rPr>
      <t>, Inegi.</t>
    </r>
  </si>
  <si>
    <t xml:space="preserve">L.S. Límite superior.    </t>
  </si>
  <si>
    <t xml:space="preserve"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</si>
  <si>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* </t>
    </r>
    <r>
      <rPr>
        <sz val="6"/>
        <rFont val="Arial"/>
        <family val="2"/>
      </rPr>
      <t>Diferencias estadísticamente significativas a 95% de confianza entre niveles de escolaridad subsecuentes.</t>
    </r>
  </si>
  <si>
    <r>
      <t>1</t>
    </r>
    <r>
      <rPr>
        <sz val="6"/>
        <rFont val="Arial"/>
        <family val="2"/>
      </rPr>
      <t xml:space="preserve"> Los totales no necesariamente coinciden con la suma de las celdas debido a una ligera pérdida de información.</t>
    </r>
  </si>
  <si>
    <t>Hijos de familia (%)</t>
  </si>
  <si>
    <t>-</t>
  </si>
  <si>
    <r>
      <t>Población total</t>
    </r>
    <r>
      <rPr>
        <b/>
        <vertAlign val="superscript"/>
        <sz val="8"/>
        <color indexed="9"/>
        <rFont val="Arial"/>
        <family val="2"/>
      </rPr>
      <t>1</t>
    </r>
  </si>
  <si>
    <t>Parentesco</t>
  </si>
  <si>
    <t>Asistencia         (%)</t>
  </si>
  <si>
    <t>Asistencia</t>
  </si>
  <si>
    <t>L.S.</t>
  </si>
  <si>
    <t>L.I.</t>
  </si>
  <si>
    <t xml:space="preserve">A lo más básica  </t>
  </si>
  <si>
    <t xml:space="preserve"> Total</t>
  </si>
  <si>
    <t>Característica</t>
  </si>
  <si>
    <t xml:space="preserve"> RE02a-A1.1 Características seleccionadas de la población total de 16 a 24 años de edad según nivel de escolaridad e intervalos a 95% de confianza (2009)</t>
  </si>
  <si>
    <r>
      <t>1</t>
    </r>
    <r>
      <rPr>
        <sz val="6"/>
        <rFont val="Arial"/>
        <family val="2"/>
      </rPr>
      <t xml:space="preserve"> No coinciden con la suma de las celdas debido a una ligera pérdida de información.   </t>
    </r>
  </si>
  <si>
    <r>
      <t>Tamaño de localidad</t>
    </r>
    <r>
      <rPr>
        <b/>
        <sz val="8"/>
        <color indexed="9"/>
        <rFont val="Arial"/>
        <family val="2"/>
      </rPr>
      <t xml:space="preserve">       </t>
    </r>
  </si>
  <si>
    <t xml:space="preserve">Sexo      </t>
  </si>
  <si>
    <t xml:space="preserve">Sexo       </t>
  </si>
  <si>
    <t xml:space="preserve">25 a 44 años </t>
  </si>
  <si>
    <r>
      <t>Tamaño de localidad</t>
    </r>
    <r>
      <rPr>
        <b/>
        <sz val="8"/>
        <color indexed="9"/>
        <rFont val="Arial"/>
        <family val="2"/>
      </rPr>
      <t xml:space="preserve">      </t>
    </r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</si>
  <si>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</si>
  <si>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RE02a-A1.2 Población total según nivel de escolaridad y características seleccionadas (2009)</t>
  </si>
  <si>
    <t xml:space="preserve">L.S. Límite superior.   </t>
  </si>
  <si>
    <t xml:space="preserve"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</si>
  <si>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RE02a-A1 Intervalos a 95% de confianza de la tasa de ocupación según nivel de escolaridad, entidad federativa y grupo de edad (2009)</t>
  </si>
  <si>
    <t xml:space="preserve">L.I. Límite inferior.         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</si>
  <si>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Tamaño de localidad    (%)</t>
  </si>
  <si>
    <t>Sexo           (%)</t>
  </si>
  <si>
    <t>16 a 19 años</t>
  </si>
  <si>
    <t>REO2a-A2 Intervalos a 95% de confianza de la tasa de ocupación según nivel de escolaridad y características seleccionadas (2009)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</si>
</sst>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3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indent="1"/>
    </xf>
    <xf numFmtId="176" fontId="3" fillId="2" borderId="0" xfId="0" applyNumberFormat="1" applyFont="1" applyFill="1" applyBorder="1" applyAlignment="1">
      <alignment horizontal="right" vertical="center" wrapText="1" inden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/>
    </xf>
    <xf numFmtId="176" fontId="3" fillId="2" borderId="0" xfId="0" applyNumberFormat="1" applyFont="1" applyFill="1" applyBorder="1" applyAlignment="1">
      <alignment horizontal="right" vertical="center" wrapText="1"/>
    </xf>
    <xf numFmtId="176" fontId="10" fillId="2" borderId="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176" fontId="4" fillId="0" borderId="0" xfId="0" applyNumberFormat="1" applyFont="1" applyAlignment="1">
      <alignment horizontal="right"/>
    </xf>
    <xf numFmtId="176" fontId="1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inden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176" fontId="1" fillId="2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176" fontId="0" fillId="0" borderId="0" xfId="0" applyNumberFormat="1"/>
    <xf numFmtId="176" fontId="3" fillId="2" borderId="1" xfId="0" applyNumberFormat="1" applyFont="1" applyFill="1" applyBorder="1" applyAlignment="1">
      <alignment horizontal="right" vertical="center" wrapText="1" indent="1"/>
    </xf>
    <xf numFmtId="176" fontId="3" fillId="2" borderId="0" xfId="0" applyNumberFormat="1" applyFont="1" applyFill="1" applyBorder="1" applyAlignment="1">
      <alignment vertical="center" wrapText="1"/>
    </xf>
    <xf numFmtId="176" fontId="3" fillId="2" borderId="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1" fillId="0" borderId="0" xfId="1"/>
    <xf numFmtId="0" fontId="1" fillId="2" borderId="0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176" fontId="1" fillId="2" borderId="10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176" fontId="2" fillId="0" borderId="0" xfId="1" applyNumberFormat="1" applyFont="1" applyAlignment="1">
      <alignment horizontal="center"/>
    </xf>
    <xf numFmtId="0" fontId="2" fillId="0" borderId="0" xfId="1" applyFont="1"/>
    <xf numFmtId="176" fontId="2" fillId="0" borderId="0" xfId="1" applyNumberFormat="1" applyFont="1" applyBorder="1" applyAlignment="1">
      <alignment horizontal="center"/>
    </xf>
    <xf numFmtId="0" fontId="1" fillId="2" borderId="7" xfId="1" applyFont="1" applyFill="1" applyBorder="1" applyAlignment="1">
      <alignment horizontal="left" vertical="center" wrapText="1"/>
    </xf>
    <xf numFmtId="176" fontId="10" fillId="0" borderId="12" xfId="1" applyNumberFormat="1" applyFont="1" applyBorder="1" applyAlignment="1">
      <alignment horizontal="left"/>
    </xf>
    <xf numFmtId="176" fontId="10" fillId="0" borderId="12" xfId="1" applyNumberFormat="1" applyFont="1" applyBorder="1" applyAlignment="1">
      <alignment horizontal="center"/>
    </xf>
    <xf numFmtId="176" fontId="2" fillId="0" borderId="12" xfId="1" applyNumberFormat="1" applyFont="1" applyBorder="1" applyAlignment="1">
      <alignment horizontal="center"/>
    </xf>
    <xf numFmtId="0" fontId="1" fillId="2" borderId="8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1" fillId="0" borderId="6" xfId="1" applyBorder="1"/>
    <xf numFmtId="0" fontId="11" fillId="0" borderId="0" xfId="1" applyBorder="1"/>
    <xf numFmtId="0" fontId="1" fillId="2" borderId="2" xfId="1" applyFont="1" applyFill="1" applyBorder="1" applyAlignment="1">
      <alignment horizontal="left" vertical="center" wrapText="1"/>
    </xf>
    <xf numFmtId="0" fontId="2" fillId="0" borderId="12" xfId="1" applyFont="1" applyBorder="1"/>
    <xf numFmtId="0" fontId="8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11" fillId="0" borderId="0" xfId="1" applyFill="1"/>
    <xf numFmtId="0" fontId="5" fillId="0" borderId="0" xfId="1" applyFont="1" applyFill="1" applyAlignment="1">
      <alignment wrapText="1"/>
    </xf>
    <xf numFmtId="3" fontId="11" fillId="0" borderId="0" xfId="1" applyNumberFormat="1"/>
    <xf numFmtId="0" fontId="5" fillId="0" borderId="0" xfId="1" applyFont="1"/>
    <xf numFmtId="0" fontId="8" fillId="0" borderId="0" xfId="1" applyFont="1" applyAlignment="1">
      <alignment horizontal="left"/>
    </xf>
    <xf numFmtId="2" fontId="5" fillId="0" borderId="0" xfId="1" applyNumberFormat="1" applyFont="1" applyFill="1" applyBorder="1" applyAlignment="1">
      <alignment horizontal="left" wrapText="1"/>
    </xf>
    <xf numFmtId="3" fontId="12" fillId="3" borderId="0" xfId="1" applyNumberFormat="1" applyFont="1" applyFill="1"/>
    <xf numFmtId="2" fontId="2" fillId="0" borderId="0" xfId="1" applyNumberFormat="1" applyFont="1" applyAlignment="1">
      <alignment horizontal="center"/>
    </xf>
    <xf numFmtId="2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0" fontId="1" fillId="2" borderId="6" xfId="1" applyFont="1" applyFill="1" applyBorder="1" applyAlignment="1">
      <alignment horizontal="left" vertical="center" wrapText="1" indent="1"/>
    </xf>
    <xf numFmtId="2" fontId="11" fillId="0" borderId="0" xfId="1" quotePrefix="1" applyNumberFormat="1" applyFont="1" applyAlignment="1">
      <alignment horizontal="center" vertical="justify" wrapText="1"/>
    </xf>
    <xf numFmtId="3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1" fillId="2" borderId="0" xfId="1" applyFont="1" applyFill="1" applyBorder="1" applyAlignment="1">
      <alignment horizontal="left" vertical="center" wrapText="1" indent="1"/>
    </xf>
    <xf numFmtId="0" fontId="1" fillId="2" borderId="6" xfId="1" applyFont="1" applyFill="1" applyBorder="1" applyAlignment="1">
      <alignment horizontal="left" vertical="center" wrapText="1"/>
    </xf>
    <xf numFmtId="3" fontId="11" fillId="0" borderId="0" xfId="1" applyNumberFormat="1" applyFill="1"/>
    <xf numFmtId="176" fontId="2" fillId="0" borderId="0" xfId="1" applyNumberFormat="1" applyFont="1" applyFill="1" applyBorder="1" applyAlignment="1">
      <alignment horizontal="center"/>
    </xf>
    <xf numFmtId="0" fontId="1" fillId="0" borderId="6" xfId="1" applyFont="1" applyFill="1" applyBorder="1" applyAlignment="1">
      <alignment horizontal="left" vertical="center" wrapText="1" indent="1"/>
    </xf>
    <xf numFmtId="3" fontId="2" fillId="0" borderId="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0" fontId="11" fillId="0" borderId="0" xfId="1" applyAlignment="1">
      <alignment horizontal="right"/>
    </xf>
    <xf numFmtId="3" fontId="11" fillId="0" borderId="0" xfId="1" applyNumberFormat="1" applyAlignment="1">
      <alignment horizontal="center" vertical="center"/>
    </xf>
    <xf numFmtId="3" fontId="2" fillId="0" borderId="12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176" fontId="10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1" fillId="2" borderId="2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11" fillId="0" borderId="0" xfId="1" applyAlignment="1">
      <alignment wrapText="1"/>
    </xf>
    <xf numFmtId="176" fontId="1" fillId="2" borderId="0" xfId="1" applyNumberFormat="1" applyFont="1" applyFill="1" applyBorder="1" applyAlignment="1">
      <alignment horizontal="right" vertical="center" wrapText="1"/>
    </xf>
    <xf numFmtId="176" fontId="1" fillId="2" borderId="0" xfId="1" applyNumberFormat="1" applyFont="1" applyFill="1" applyBorder="1" applyAlignment="1">
      <alignment horizontal="left" vertical="center" wrapText="1"/>
    </xf>
    <xf numFmtId="0" fontId="11" fillId="0" borderId="0" xfId="1" applyBorder="1" applyAlignment="1">
      <alignment wrapText="1"/>
    </xf>
    <xf numFmtId="176" fontId="1" fillId="2" borderId="4" xfId="1" applyNumberFormat="1" applyFont="1" applyFill="1" applyBorder="1" applyAlignment="1">
      <alignment horizontal="center" vertical="center" wrapText="1"/>
    </xf>
    <xf numFmtId="176" fontId="1" fillId="2" borderId="6" xfId="1" applyNumberFormat="1" applyFont="1" applyFill="1" applyBorder="1" applyAlignment="1">
      <alignment horizontal="center" vertical="center" wrapText="1"/>
    </xf>
    <xf numFmtId="176" fontId="1" fillId="2" borderId="0" xfId="1" applyNumberFormat="1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>
      <alignment horizontal="center" vertical="center" wrapText="1"/>
    </xf>
    <xf numFmtId="176" fontId="1" fillId="2" borderId="11" xfId="1" applyNumberFormat="1" applyFont="1" applyFill="1" applyBorder="1" applyAlignment="1">
      <alignment horizontal="center" vertical="center" wrapText="1"/>
    </xf>
    <xf numFmtId="176" fontId="1" fillId="2" borderId="3" xfId="1" applyNumberFormat="1" applyFont="1" applyFill="1" applyBorder="1" applyAlignment="1">
      <alignment horizontal="center" vertical="center" wrapText="1"/>
    </xf>
    <xf numFmtId="176" fontId="1" fillId="2" borderId="7" xfId="1" applyNumberFormat="1" applyFont="1" applyFill="1" applyBorder="1" applyAlignment="1">
      <alignment horizontal="left" vertical="center" wrapText="1"/>
    </xf>
    <xf numFmtId="176" fontId="1" fillId="2" borderId="7" xfId="1" applyNumberFormat="1" applyFont="1" applyFill="1" applyBorder="1" applyAlignment="1">
      <alignment horizontal="center" vertical="center" wrapText="1"/>
    </xf>
    <xf numFmtId="176" fontId="1" fillId="2" borderId="10" xfId="1" applyNumberFormat="1" applyFont="1" applyFill="1" applyBorder="1" applyAlignment="1">
      <alignment horizontal="center" vertical="center" wrapText="1"/>
    </xf>
    <xf numFmtId="176" fontId="1" fillId="2" borderId="0" xfId="1" applyNumberFormat="1" applyFont="1" applyFill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1" applyBorder="1" applyAlignment="1">
      <alignment wrapText="1"/>
    </xf>
    <xf numFmtId="0" fontId="5" fillId="0" borderId="0" xfId="1" applyNumberFormat="1" applyFont="1" applyFill="1" applyBorder="1" applyAlignment="1">
      <alignment horizontal="left" wrapText="1"/>
    </xf>
    <xf numFmtId="0" fontId="8" fillId="0" borderId="0" xfId="1" applyNumberFormat="1" applyFont="1" applyFill="1" applyBorder="1" applyAlignment="1">
      <alignment horizontal="left" wrapText="1"/>
    </xf>
    <xf numFmtId="0" fontId="10" fillId="0" borderId="12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176" fontId="10" fillId="0" borderId="0" xfId="1" applyNumberFormat="1" applyFont="1" applyBorder="1" applyAlignment="1">
      <alignment horizontal="center"/>
    </xf>
    <xf numFmtId="0" fontId="10" fillId="0" borderId="0" xfId="1" applyFont="1" applyFill="1" applyBorder="1" applyAlignment="1">
      <alignment horizontal="left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176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0/RE/RE02/RE02a/RE02a%20impreso/Tabla%20RE02a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2a-2"/>
      <sheetName val="Datos"/>
    </sheetNames>
    <sheetDataSet>
      <sheetData sheetId="0" refreshError="1"/>
      <sheetData sheetId="1">
        <row r="4">
          <cell r="D4">
            <v>62.183741999999995</v>
          </cell>
          <cell r="E4">
            <v>50.205916999999999</v>
          </cell>
        </row>
        <row r="5">
          <cell r="D5">
            <v>64.295737000000003</v>
          </cell>
          <cell r="E5">
            <v>53.691876000000008</v>
          </cell>
        </row>
        <row r="6">
          <cell r="D6">
            <v>29.692211</v>
          </cell>
          <cell r="E6">
            <v>36.792613000000003</v>
          </cell>
        </row>
        <row r="7">
          <cell r="D7">
            <v>31.742095999999997</v>
          </cell>
          <cell r="E7">
            <v>39.825198999999998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39"/>
  <sheetViews>
    <sheetView tabSelected="1" zoomScale="115" workbookViewId="0">
      <selection activeCell="E8" sqref="E8"/>
    </sheetView>
  </sheetViews>
  <sheetFormatPr baseColWidth="10" defaultRowHeight="12.75" x14ac:dyDescent="0.2"/>
  <cols>
    <col min="1" max="1" width="15" customWidth="1"/>
    <col min="2" max="2" width="5.85546875" customWidth="1"/>
    <col min="3" max="3" width="9.140625" customWidth="1"/>
    <col min="4" max="4" width="0.85546875" customWidth="1"/>
    <col min="5" max="5" width="6.85546875" customWidth="1"/>
    <col min="6" max="6" width="6.42578125" customWidth="1"/>
    <col min="7" max="7" width="0.85546875" customWidth="1"/>
    <col min="8" max="8" width="7.5703125" customWidth="1"/>
    <col min="9" max="9" width="0.85546875" customWidth="1"/>
    <col min="10" max="10" width="7.7109375" customWidth="1"/>
    <col min="11" max="11" width="0.85546875" customWidth="1"/>
  </cols>
  <sheetData>
    <row r="1" spans="1:11" s="1" customFormat="1" ht="24.75" customHeight="1" x14ac:dyDescent="0.2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9" customHeight="1" x14ac:dyDescent="0.2">
      <c r="A2" s="32" t="s">
        <v>0</v>
      </c>
      <c r="B2" s="31" t="s">
        <v>40</v>
      </c>
      <c r="C2" s="31"/>
      <c r="D2" s="3"/>
      <c r="E2" s="36" t="s">
        <v>41</v>
      </c>
      <c r="F2" s="37"/>
      <c r="G2" s="37"/>
      <c r="H2" s="37"/>
      <c r="I2" s="37"/>
      <c r="J2" s="37"/>
      <c r="K2" s="37"/>
    </row>
    <row r="3" spans="1:11" s="1" customFormat="1" ht="30" customHeight="1" x14ac:dyDescent="0.2">
      <c r="A3" s="33"/>
      <c r="B3" s="3" t="s">
        <v>58</v>
      </c>
      <c r="C3" s="18" t="s">
        <v>2</v>
      </c>
      <c r="D3" s="10"/>
      <c r="E3" s="16" t="s">
        <v>37</v>
      </c>
      <c r="F3" s="18" t="s">
        <v>36</v>
      </c>
      <c r="G3" s="18"/>
      <c r="H3" s="18" t="s">
        <v>38</v>
      </c>
      <c r="I3" s="18"/>
      <c r="J3" s="35" t="s">
        <v>39</v>
      </c>
      <c r="K3" s="35"/>
    </row>
    <row r="4" spans="1:11" ht="10.5" customHeight="1" x14ac:dyDescent="0.2">
      <c r="A4" s="2" t="s">
        <v>3</v>
      </c>
      <c r="B4" s="5">
        <v>45.891199999999998</v>
      </c>
      <c r="C4" s="5">
        <v>49.502800000000001</v>
      </c>
      <c r="D4" s="5"/>
      <c r="E4" s="17">
        <v>55.124499999999998</v>
      </c>
      <c r="F4" s="5">
        <v>64.806399999999996</v>
      </c>
      <c r="G4" s="20" t="str">
        <f>IF(OR(IF(AND(H!F5&lt;H!I5,H!G5&lt;H!H5)=TRUE,"*","")="*",IF(AND(H!F5&gt;H!I5,H!G5&gt;H!H5)=TRUE,"*","")="*"),"*","")</f>
        <v>*</v>
      </c>
      <c r="H4" s="17">
        <v>74.655199999999994</v>
      </c>
      <c r="I4" s="20" t="str">
        <f>IF(OR(IF(AND(H!H5&lt;H!K5,H!I5&lt;H!J5)=TRUE,"*","")="*",IF(AND(H!H5&gt;H!K5,H!I5&gt;H!J5)=TRUE,"*","")="*"),"*","")</f>
        <v>*</v>
      </c>
      <c r="J4" s="5">
        <v>83.177900000000008</v>
      </c>
      <c r="K4" s="20" t="str">
        <f>IF(OR(IF(AND(H!J5&lt;H!M5,H!K5&lt;H!L5)=TRUE,"*","")="*",IF(AND(H!J5&gt;H!M5,H!K5&gt;H!L5)=TRUE,"*","")="*"),"*","")</f>
        <v>*</v>
      </c>
    </row>
    <row r="5" spans="1:11" ht="10.5" customHeight="1" x14ac:dyDescent="0.2">
      <c r="A5" s="2" t="s">
        <v>4</v>
      </c>
      <c r="B5" s="5">
        <v>44.132100000000001</v>
      </c>
      <c r="C5" s="5">
        <v>41.916499999999999</v>
      </c>
      <c r="D5" s="5"/>
      <c r="E5" s="5">
        <v>61.863399999999999</v>
      </c>
      <c r="F5" s="5">
        <v>70.805499999999995</v>
      </c>
      <c r="G5" s="20" t="str">
        <f>IF(OR(IF(AND(H!F6&lt;H!I6,H!G6&lt;H!H6)=TRUE,"*","")="*",IF(AND(H!F6&gt;H!I6,H!G6&gt;H!H6)=TRUE,"*","")="*"),"*","")</f>
        <v>*</v>
      </c>
      <c r="H5" s="5">
        <v>71.891099999999994</v>
      </c>
      <c r="I5" s="20" t="str">
        <f>IF(OR(IF(AND(H!H6&lt;H!K6,H!I6&lt;H!J6)=TRUE,"*","")="*",IF(AND(H!H6&gt;H!K6,H!I6&gt;H!J6)=TRUE,"*","")="*"),"*","")</f>
        <v/>
      </c>
      <c r="J5" s="5">
        <v>82.138999999999996</v>
      </c>
      <c r="K5" s="20" t="str">
        <f>IF(OR(IF(AND(H!J6&lt;H!M6,H!K6&lt;H!L6)=TRUE,"*","")="*",IF(AND(H!J6&gt;H!M6,H!K6&gt;H!L6)=TRUE,"*","")="*"),"*","")</f>
        <v>*</v>
      </c>
    </row>
    <row r="6" spans="1:11" ht="10.5" customHeight="1" x14ac:dyDescent="0.2">
      <c r="A6" s="2" t="s">
        <v>5</v>
      </c>
      <c r="B6" s="5">
        <v>44.765300000000003</v>
      </c>
      <c r="C6" s="5">
        <v>54.154699999999998</v>
      </c>
      <c r="D6" s="5"/>
      <c r="E6" s="5">
        <v>63.328300000000006</v>
      </c>
      <c r="F6" s="5">
        <v>68.289900000000003</v>
      </c>
      <c r="G6" s="20" t="str">
        <f>IF(OR(IF(AND(H!F7&lt;H!I7,H!G7&lt;H!H7)=TRUE,"*","")="*",IF(AND(H!F7&gt;H!I7,H!G7&gt;H!H7)=TRUE,"*","")="*"),"*","")</f>
        <v/>
      </c>
      <c r="H6" s="5">
        <v>77.540400000000005</v>
      </c>
      <c r="I6" s="20" t="str">
        <f>IF(OR(IF(AND(H!H7&lt;H!K7,H!I7&lt;H!J7)=TRUE,"*","")="*",IF(AND(H!H7&gt;H!K7,H!I7&gt;H!J7)=TRUE,"*","")="*"),"*","")</f>
        <v>*</v>
      </c>
      <c r="J6" s="5">
        <v>87.521900000000002</v>
      </c>
      <c r="K6" s="20" t="str">
        <f>IF(OR(IF(AND(H!J7&lt;H!M7,H!K7&lt;H!L7)=TRUE,"*","")="*",IF(AND(H!J7&gt;H!M7,H!K7&gt;H!L7)=TRUE,"*","")="*"),"*","")</f>
        <v>*</v>
      </c>
    </row>
    <row r="7" spans="1:11" ht="10.5" customHeight="1" x14ac:dyDescent="0.2">
      <c r="A7" s="2" t="s">
        <v>6</v>
      </c>
      <c r="B7" s="5">
        <v>47.7804</v>
      </c>
      <c r="C7" s="5">
        <v>44.429499999999997</v>
      </c>
      <c r="D7" s="5"/>
      <c r="E7" s="5">
        <v>61.497900000000008</v>
      </c>
      <c r="F7" s="5">
        <v>68.928599999999989</v>
      </c>
      <c r="G7" s="20" t="str">
        <f>IF(OR(IF(AND(H!F8&lt;H!I8,H!G8&lt;H!H8)=TRUE,"*","")="*",IF(AND(H!F8&gt;H!I8,H!G8&gt;H!H8)=TRUE,"*","")="*"),"*","")</f>
        <v>*</v>
      </c>
      <c r="H7" s="5">
        <v>78.898600000000002</v>
      </c>
      <c r="I7" s="20" t="str">
        <f>IF(OR(IF(AND(H!H8&lt;H!K8,H!I8&lt;H!J8)=TRUE,"*","")="*",IF(AND(H!H8&gt;H!K8,H!I8&gt;H!J8)=TRUE,"*","")="*"),"*","")</f>
        <v>*</v>
      </c>
      <c r="J7" s="5">
        <v>87.735900000000001</v>
      </c>
      <c r="K7" s="20" t="str">
        <f>IF(OR(IF(AND(H!J8&lt;H!M8,H!K8&lt;H!L8)=TRUE,"*","")="*",IF(AND(H!J8&gt;H!M8,H!K8&gt;H!L8)=TRUE,"*","")="*"),"*","")</f>
        <v>*</v>
      </c>
    </row>
    <row r="8" spans="1:11" ht="10.5" customHeight="1" x14ac:dyDescent="0.2">
      <c r="A8" s="2" t="s">
        <v>59</v>
      </c>
      <c r="B8" s="5">
        <v>44.802599999999998</v>
      </c>
      <c r="C8" s="5">
        <v>41.470100000000002</v>
      </c>
      <c r="D8" s="5"/>
      <c r="E8" s="5">
        <v>54.823799999999999</v>
      </c>
      <c r="F8" s="5">
        <v>64.114499999999992</v>
      </c>
      <c r="G8" s="20" t="str">
        <f>IF(OR(IF(AND(H!F9&lt;H!I9,H!G9&lt;H!H9)=TRUE,"*","")="*",IF(AND(H!F9&gt;H!I9,H!G9&gt;H!H9)=TRUE,"*","")="*"),"*","")</f>
        <v>*</v>
      </c>
      <c r="H8" s="5">
        <v>72.837400000000002</v>
      </c>
      <c r="I8" s="20" t="str">
        <f>IF(OR(IF(AND(H!H9&lt;H!K9,H!I9&lt;H!J9)=TRUE,"*","")="*",IF(AND(H!H9&gt;H!K9,H!I9&gt;H!J9)=TRUE,"*","")="*"),"*","")</f>
        <v>*</v>
      </c>
      <c r="J8" s="5">
        <v>83.751800000000003</v>
      </c>
      <c r="K8" s="20" t="str">
        <f>IF(OR(IF(AND(H!J9&lt;H!M9,H!K9&lt;H!L9)=TRUE,"*","")="*",IF(AND(H!J9&gt;H!M9,H!K9&gt;H!L9)=TRUE,"*","")="*"),"*","")</f>
        <v>*</v>
      </c>
    </row>
    <row r="9" spans="1:11" ht="10.5" customHeight="1" x14ac:dyDescent="0.2">
      <c r="A9" s="2" t="s">
        <v>8</v>
      </c>
      <c r="B9" s="5">
        <v>56.711999999999996</v>
      </c>
      <c r="C9" s="5">
        <v>52.948399999999992</v>
      </c>
      <c r="D9" s="5"/>
      <c r="E9" s="5">
        <v>64.248799999999989</v>
      </c>
      <c r="F9" s="5">
        <v>73.255899999999997</v>
      </c>
      <c r="G9" s="20" t="str">
        <f>IF(OR(IF(AND(H!F10&lt;H!I10,H!G10&lt;H!H10)=TRUE,"*","")="*",IF(AND(H!F10&gt;H!I10,H!G10&gt;H!H10)=TRUE,"*","")="*"),"*","")</f>
        <v>*</v>
      </c>
      <c r="H9" s="5">
        <v>77.112499999999997</v>
      </c>
      <c r="I9" s="20" t="str">
        <f>IF(OR(IF(AND(H!H10&lt;H!K10,H!I10&lt;H!J10)=TRUE,"*","")="*",IF(AND(H!H10&gt;H!K10,H!I10&gt;H!J10)=TRUE,"*","")="*"),"*","")</f>
        <v/>
      </c>
      <c r="J9" s="5">
        <v>86.965499999999992</v>
      </c>
      <c r="K9" s="20" t="str">
        <f>IF(OR(IF(AND(H!J10&lt;H!M10,H!K10&lt;H!L10)=TRUE,"*","")="*",IF(AND(H!J10&gt;H!M10,H!K10&gt;H!L10)=TRUE,"*","")="*"),"*","")</f>
        <v>*</v>
      </c>
    </row>
    <row r="10" spans="1:11" ht="10.5" customHeight="1" x14ac:dyDescent="0.2">
      <c r="A10" s="2" t="s">
        <v>9</v>
      </c>
      <c r="B10" s="5">
        <v>49.799599999999998</v>
      </c>
      <c r="C10" s="5">
        <v>48.589100000000002</v>
      </c>
      <c r="D10" s="5"/>
      <c r="E10" s="5">
        <v>57.327799999999996</v>
      </c>
      <c r="F10" s="5">
        <v>69.031499999999994</v>
      </c>
      <c r="G10" s="20" t="str">
        <f>IF(OR(IF(AND(H!F11&lt;H!I11,H!G11&lt;H!H11)=TRUE,"*","")="*",IF(AND(H!F11&gt;H!I11,H!G11&gt;H!H11)=TRUE,"*","")="*"),"*","")</f>
        <v>*</v>
      </c>
      <c r="H10" s="5">
        <v>79.101900000000001</v>
      </c>
      <c r="I10" s="20" t="str">
        <f>IF(OR(IF(AND(H!H11&lt;H!K11,H!I11&lt;H!J11)=TRUE,"*","")="*",IF(AND(H!H11&gt;H!K11,H!I11&gt;H!J11)=TRUE,"*","")="*"),"*","")</f>
        <v>*</v>
      </c>
      <c r="J10" s="5">
        <v>86.401899999999998</v>
      </c>
      <c r="K10" s="20" t="str">
        <f>IF(OR(IF(AND(H!J11&lt;H!M11,H!K11&lt;H!L11)=TRUE,"*","")="*",IF(AND(H!J11&gt;H!M11,H!K11&gt;H!L11)=TRUE,"*","")="*"),"*","")</f>
        <v>*</v>
      </c>
    </row>
    <row r="11" spans="1:11" ht="10.5" customHeight="1" x14ac:dyDescent="0.2">
      <c r="A11" s="2" t="s">
        <v>10</v>
      </c>
      <c r="B11" s="5">
        <v>39.335300000000004</v>
      </c>
      <c r="C11" s="5">
        <v>38.162199999999999</v>
      </c>
      <c r="D11" s="5"/>
      <c r="E11" s="5">
        <v>59.972999999999999</v>
      </c>
      <c r="F11" s="5">
        <v>66.165199999999999</v>
      </c>
      <c r="G11" s="20" t="str">
        <f>IF(OR(IF(AND(H!F12&lt;H!I12,H!G12&lt;H!H12)=TRUE,"*","")="*",IF(AND(H!F12&gt;H!I12,H!G12&gt;H!H12)=TRUE,"*","")="*"),"*","")</f>
        <v/>
      </c>
      <c r="H11" s="5">
        <v>73.833600000000004</v>
      </c>
      <c r="I11" s="20" t="str">
        <f>IF(OR(IF(AND(H!H12&lt;H!K12,H!I12&lt;H!J12)=TRUE,"*","")="*",IF(AND(H!H12&gt;H!K12,H!I12&gt;H!J12)=TRUE,"*","")="*"),"*","")</f>
        <v/>
      </c>
      <c r="J11" s="5">
        <v>79.232699999999994</v>
      </c>
      <c r="K11" s="20" t="str">
        <f>IF(OR(IF(AND(H!J12&lt;H!M12,H!K12&lt;H!L12)=TRUE,"*","")="*",IF(AND(H!J12&gt;H!M12,H!K12&gt;H!L12)=TRUE,"*","")="*"),"*","")</f>
        <v/>
      </c>
    </row>
    <row r="12" spans="1:11" ht="10.5" customHeight="1" x14ac:dyDescent="0.2">
      <c r="A12" s="2" t="s">
        <v>11</v>
      </c>
      <c r="B12" s="5">
        <v>36.373899999999999</v>
      </c>
      <c r="C12" s="5">
        <v>32.377899999999997</v>
      </c>
      <c r="D12" s="5"/>
      <c r="E12" s="5">
        <v>60.1477</v>
      </c>
      <c r="F12" s="5">
        <v>67.187300000000008</v>
      </c>
      <c r="G12" s="20" t="str">
        <f>IF(OR(IF(AND(H!F13&lt;H!I13,H!G13&lt;H!H13)=TRUE,"*","")="*",IF(AND(H!F13&gt;H!I13,H!G13&gt;H!H13)=TRUE,"*","")="*"),"*","")</f>
        <v>*</v>
      </c>
      <c r="H12" s="5">
        <v>73.493099999999998</v>
      </c>
      <c r="I12" s="20" t="str">
        <f>IF(OR(IF(AND(H!H13&lt;H!K13,H!I13&lt;H!J13)=TRUE,"*","")="*",IF(AND(H!H13&gt;H!K13,H!I13&gt;H!J13)=TRUE,"*","")="*"),"*","")</f>
        <v>*</v>
      </c>
      <c r="J12" s="5">
        <v>81.192399999999992</v>
      </c>
      <c r="K12" s="20" t="str">
        <f>IF(OR(IF(AND(H!J13&lt;H!M13,H!K13&lt;H!L13)=TRUE,"*","")="*",IF(AND(H!J13&gt;H!M13,H!K13&gt;H!L13)=TRUE,"*","")="*"),"*","")</f>
        <v>*</v>
      </c>
    </row>
    <row r="13" spans="1:11" ht="10.5" customHeight="1" x14ac:dyDescent="0.2">
      <c r="A13" s="2" t="s">
        <v>12</v>
      </c>
      <c r="B13" s="5">
        <v>45.235300000000002</v>
      </c>
      <c r="C13" s="5">
        <v>38.020099999999999</v>
      </c>
      <c r="D13" s="5"/>
      <c r="E13" s="5">
        <v>55.178899999999999</v>
      </c>
      <c r="F13" s="5">
        <v>64.278000000000006</v>
      </c>
      <c r="G13" s="20" t="str">
        <f>IF(OR(IF(AND(H!F14&lt;H!I14,H!G14&lt;H!H14)=TRUE,"*","")="*",IF(AND(H!F14&gt;H!I14,H!G14&gt;H!H14)=TRUE,"*","")="*"),"*","")</f>
        <v>*</v>
      </c>
      <c r="H13" s="5">
        <v>75.351199999999992</v>
      </c>
      <c r="I13" s="20" t="str">
        <f>IF(OR(IF(AND(H!H14&lt;H!K14,H!I14&lt;H!J14)=TRUE,"*","")="*",IF(AND(H!H14&gt;H!K14,H!I14&gt;H!J14)=TRUE,"*","")="*"),"*","")</f>
        <v/>
      </c>
      <c r="J13" s="5">
        <v>82.334400000000002</v>
      </c>
      <c r="K13" s="20" t="str">
        <f>IF(OR(IF(AND(H!J14&lt;H!M14,H!K14&lt;H!L14)=TRUE,"*","")="*",IF(AND(H!J14&gt;H!M14,H!K14&gt;H!L14)=TRUE,"*","")="*"),"*","")</f>
        <v/>
      </c>
    </row>
    <row r="14" spans="1:11" ht="10.5" customHeight="1" x14ac:dyDescent="0.2">
      <c r="A14" s="2" t="s">
        <v>13</v>
      </c>
      <c r="B14" s="5">
        <v>50.575099999999992</v>
      </c>
      <c r="C14" s="5">
        <v>53.6511</v>
      </c>
      <c r="D14" s="5"/>
      <c r="E14" s="5">
        <v>55.012700000000002</v>
      </c>
      <c r="F14" s="5">
        <v>68.051199999999994</v>
      </c>
      <c r="G14" s="20" t="str">
        <f>IF(OR(IF(AND(H!F15&lt;H!I15,H!G15&lt;H!H15)=TRUE,"*","")="*",IF(AND(H!F15&gt;H!I15,H!G15&gt;H!H15)=TRUE,"*","")="*"),"*","")</f>
        <v>*</v>
      </c>
      <c r="H14" s="5">
        <v>74.265699999999995</v>
      </c>
      <c r="I14" s="20" t="str">
        <f>IF(OR(IF(AND(H!H15&lt;H!K15,H!I15&lt;H!J15)=TRUE,"*","")="*",IF(AND(H!H15&gt;H!K15,H!I15&gt;H!J15)=TRUE,"*","")="*"),"*","")</f>
        <v/>
      </c>
      <c r="J14" s="5">
        <v>82.543300000000002</v>
      </c>
      <c r="K14" s="20" t="str">
        <f>IF(OR(IF(AND(H!J15&lt;H!M15,H!K15&lt;H!L15)=TRUE,"*","")="*",IF(AND(H!J15&gt;H!M15,H!K15&gt;H!L15)=TRUE,"*","")="*"),"*","")</f>
        <v>*</v>
      </c>
    </row>
    <row r="15" spans="1:11" ht="10.5" customHeight="1" x14ac:dyDescent="0.2">
      <c r="A15" s="2" t="s">
        <v>14</v>
      </c>
      <c r="B15" s="5">
        <v>54.598599999999998</v>
      </c>
      <c r="C15" s="5">
        <v>54.963200000000001</v>
      </c>
      <c r="D15" s="5"/>
      <c r="E15" s="5">
        <v>62.647600000000004</v>
      </c>
      <c r="F15" s="5">
        <v>73.190699999999993</v>
      </c>
      <c r="G15" s="20" t="str">
        <f>IF(OR(IF(AND(H!F16&lt;H!I16,H!G16&lt;H!H16)=TRUE,"*","")="*",IF(AND(H!F16&gt;H!I16,H!G16&gt;H!H16)=TRUE,"*","")="*"),"*","")</f>
        <v>*</v>
      </c>
      <c r="H15" s="5">
        <v>77.522499999999994</v>
      </c>
      <c r="I15" s="20" t="str">
        <f>IF(OR(IF(AND(H!H16&lt;H!K16,H!I16&lt;H!J16)=TRUE,"*","")="*",IF(AND(H!H16&gt;H!K16,H!I16&gt;H!J16)=TRUE,"*","")="*"),"*","")</f>
        <v/>
      </c>
      <c r="J15" s="5">
        <v>86.092100000000002</v>
      </c>
      <c r="K15" s="20" t="str">
        <f>IF(OR(IF(AND(H!J16&lt;H!M16,H!K16&lt;H!L16)=TRUE,"*","")="*",IF(AND(H!J16&gt;H!M16,H!K16&gt;H!L16)=TRUE,"*","")="*"),"*","")</f>
        <v>*</v>
      </c>
    </row>
    <row r="16" spans="1:11" ht="10.5" customHeight="1" x14ac:dyDescent="0.2">
      <c r="A16" s="2" t="s">
        <v>15</v>
      </c>
      <c r="B16" s="5">
        <v>45.184800000000003</v>
      </c>
      <c r="C16" s="5">
        <v>42.191699999999997</v>
      </c>
      <c r="D16" s="5"/>
      <c r="E16" s="5">
        <v>57.599699999999999</v>
      </c>
      <c r="F16" s="5">
        <v>62.8444</v>
      </c>
      <c r="G16" s="20" t="str">
        <f>IF(OR(IF(AND(H!F17&lt;H!I17,H!G17&lt;H!H17)=TRUE,"*","")="*",IF(AND(H!F17&gt;H!I17,H!G17&gt;H!H17)=TRUE,"*","")="*"),"*","")</f>
        <v/>
      </c>
      <c r="H16" s="5">
        <v>67.948999999999998</v>
      </c>
      <c r="I16" s="20" t="str">
        <f>IF(OR(IF(AND(H!H17&lt;H!K17,H!I17&lt;H!J17)=TRUE,"*","")="*",IF(AND(H!H17&gt;H!K17,H!I17&gt;H!J17)=TRUE,"*","")="*"),"*","")</f>
        <v/>
      </c>
      <c r="J16" s="5">
        <v>84.193300000000008</v>
      </c>
      <c r="K16" s="20" t="str">
        <f>IF(OR(IF(AND(H!J17&lt;H!M17,H!K17&lt;H!L17)=TRUE,"*","")="*",IF(AND(H!J17&gt;H!M17,H!K17&gt;H!L17)=TRUE,"*","")="*"),"*","")</f>
        <v>*</v>
      </c>
    </row>
    <row r="17" spans="1:12" ht="10.5" customHeight="1" x14ac:dyDescent="0.2">
      <c r="A17" s="2" t="s">
        <v>16</v>
      </c>
      <c r="B17" s="5">
        <v>55.193800000000003</v>
      </c>
      <c r="C17" s="5">
        <v>58.415300000000002</v>
      </c>
      <c r="D17" s="5"/>
      <c r="E17" s="5">
        <v>62.028599999999997</v>
      </c>
      <c r="F17" s="5">
        <v>66.927899999999994</v>
      </c>
      <c r="G17" s="20" t="str">
        <f>IF(OR(IF(AND(H!F18&lt;H!I18,H!G18&lt;H!H18)=TRUE,"*","")="*",IF(AND(H!F18&gt;H!I18,H!G18&gt;H!H18)=TRUE,"*","")="*"),"*","")</f>
        <v>*</v>
      </c>
      <c r="H17" s="5">
        <v>73.186599999999999</v>
      </c>
      <c r="I17" s="20" t="str">
        <f>IF(OR(IF(AND(H!H18&lt;H!K18,H!I18&lt;H!J18)=TRUE,"*","")="*",IF(AND(H!H18&gt;H!K18,H!I18&gt;H!J18)=TRUE,"*","")="*"),"*","")</f>
        <v/>
      </c>
      <c r="J17" s="5">
        <v>84.281599999999997</v>
      </c>
      <c r="K17" s="20" t="str">
        <f>IF(OR(IF(AND(H!J18&lt;H!M18,H!K18&lt;H!L18)=TRUE,"*","")="*",IF(AND(H!J18&gt;H!M18,H!K18&gt;H!L18)=TRUE,"*","")="*"),"*","")</f>
        <v>*</v>
      </c>
    </row>
    <row r="18" spans="1:12" ht="10.5" customHeight="1" x14ac:dyDescent="0.2">
      <c r="A18" s="2" t="s">
        <v>17</v>
      </c>
      <c r="B18" s="5">
        <v>44.432400000000001</v>
      </c>
      <c r="C18" s="5">
        <v>39.022199999999998</v>
      </c>
      <c r="D18" s="5"/>
      <c r="E18" s="5">
        <v>56.169100000000007</v>
      </c>
      <c r="F18" s="5">
        <v>67.591099999999997</v>
      </c>
      <c r="G18" s="20" t="str">
        <f>IF(OR(IF(AND(H!F19&lt;H!I19,H!G19&lt;H!H19)=TRUE,"*","")="*",IF(AND(H!F19&gt;H!I19,H!G19&gt;H!H19)=TRUE,"*","")="*"),"*","")</f>
        <v>*</v>
      </c>
      <c r="H18" s="5">
        <v>72.388900000000007</v>
      </c>
      <c r="I18" s="20" t="str">
        <f>IF(OR(IF(AND(H!H19&lt;H!K19,H!I19&lt;H!J19)=TRUE,"*","")="*",IF(AND(H!H19&gt;H!K19,H!I19&gt;H!J19)=TRUE,"*","")="*"),"*","")</f>
        <v/>
      </c>
      <c r="J18" s="5">
        <v>81.241100000000003</v>
      </c>
      <c r="K18" s="20" t="str">
        <f>IF(OR(IF(AND(H!J19&lt;H!M19,H!K19&lt;H!L19)=TRUE,"*","")="*",IF(AND(H!J19&gt;H!M19,H!K19&gt;H!L19)=TRUE,"*","")="*"),"*","")</f>
        <v>*</v>
      </c>
    </row>
    <row r="19" spans="1:12" ht="10.5" customHeight="1" x14ac:dyDescent="0.2">
      <c r="A19" s="2" t="s">
        <v>18</v>
      </c>
      <c r="B19" s="5">
        <v>54.041799999999995</v>
      </c>
      <c r="C19" s="5">
        <v>44.193300000000001</v>
      </c>
      <c r="D19" s="15" t="s">
        <v>51</v>
      </c>
      <c r="E19" s="5">
        <v>56.911199999999994</v>
      </c>
      <c r="F19" s="5">
        <v>68.131200000000007</v>
      </c>
      <c r="G19" s="20" t="str">
        <f>IF(OR(IF(AND(H!F20&lt;H!I20,H!G20&lt;H!H20)=TRUE,"*","")="*",IF(AND(H!F20&gt;H!I20,H!G20&gt;H!H20)=TRUE,"*","")="*"),"*","")</f>
        <v>*</v>
      </c>
      <c r="H19" s="5">
        <v>78.955200000000005</v>
      </c>
      <c r="I19" s="20" t="str">
        <f>IF(OR(IF(AND(H!H20&lt;H!K20,H!I20&lt;H!J20)=TRUE,"*","")="*",IF(AND(H!H20&gt;H!K20,H!I20&gt;H!J20)=TRUE,"*","")="*"),"*","")</f>
        <v>*</v>
      </c>
      <c r="J19" s="5">
        <v>83.981700000000004</v>
      </c>
      <c r="K19" s="20" t="str">
        <f>IF(OR(IF(AND(H!J20&lt;H!M20,H!K20&lt;H!L20)=TRUE,"*","")="*",IF(AND(H!J20&gt;H!M20,H!K20&gt;H!L20)=TRUE,"*","")="*"),"*","")</f>
        <v/>
      </c>
    </row>
    <row r="20" spans="1:12" ht="10.5" customHeight="1" x14ac:dyDescent="0.2">
      <c r="A20" s="2" t="s">
        <v>19</v>
      </c>
      <c r="B20" s="5">
        <v>48.036200000000001</v>
      </c>
      <c r="C20" s="5">
        <v>48.124899999999997</v>
      </c>
      <c r="D20" s="5"/>
      <c r="E20" s="5">
        <v>63.590800000000002</v>
      </c>
      <c r="F20" s="5">
        <v>69.337099999999992</v>
      </c>
      <c r="G20" s="20" t="str">
        <f>IF(OR(IF(AND(H!F21&lt;H!I21,H!G21&lt;H!H21)=TRUE,"*","")="*",IF(AND(H!F21&gt;H!I21,H!G21&gt;H!H21)=TRUE,"*","")="*"),"*","")</f>
        <v>*</v>
      </c>
      <c r="H20" s="5">
        <v>72.944400000000002</v>
      </c>
      <c r="I20" s="20" t="str">
        <f>IF(OR(IF(AND(H!H21&lt;H!K21,H!I21&lt;H!J21)=TRUE,"*","")="*",IF(AND(H!H21&gt;H!K21,H!I21&gt;H!J21)=TRUE,"*","")="*"),"*","")</f>
        <v/>
      </c>
      <c r="J20" s="5">
        <v>80.591400000000007</v>
      </c>
      <c r="K20" s="20" t="str">
        <f>IF(OR(IF(AND(H!J21&lt;H!M21,H!K21&lt;H!L21)=TRUE,"*","")="*",IF(AND(H!J21&gt;H!M21,H!K21&gt;H!L21)=TRUE,"*","")="*"),"*","")</f>
        <v>*</v>
      </c>
    </row>
    <row r="21" spans="1:12" ht="10.5" customHeight="1" x14ac:dyDescent="0.2">
      <c r="A21" s="2" t="s">
        <v>20</v>
      </c>
      <c r="B21" s="5">
        <v>54.015000000000001</v>
      </c>
      <c r="C21" s="5">
        <v>52.534700000000001</v>
      </c>
      <c r="D21" s="5"/>
      <c r="E21" s="5">
        <v>62.356000000000002</v>
      </c>
      <c r="F21" s="5">
        <v>69.851600000000005</v>
      </c>
      <c r="G21" s="20" t="str">
        <f>IF(OR(IF(AND(H!F22&lt;H!I22,H!G22&lt;H!H22)=TRUE,"*","")="*",IF(AND(H!F22&gt;H!I22,H!G22&gt;H!H22)=TRUE,"*","")="*"),"*","")</f>
        <v>*</v>
      </c>
      <c r="H21" s="5">
        <v>80.5702</v>
      </c>
      <c r="I21" s="20" t="str">
        <f>IF(OR(IF(AND(H!H22&lt;H!K22,H!I22&lt;H!J22)=TRUE,"*","")="*",IF(AND(H!H22&gt;H!K22,H!I22&gt;H!J22)=TRUE,"*","")="*"),"*","")</f>
        <v>*</v>
      </c>
      <c r="J21" s="5">
        <v>86.273499999999999</v>
      </c>
      <c r="K21" s="20" t="str">
        <f>IF(OR(IF(AND(H!J22&lt;H!M22,H!K22&lt;H!L22)=TRUE,"*","")="*",IF(AND(H!J22&gt;H!M22,H!K22&gt;H!L22)=TRUE,"*","")="*"),"*","")</f>
        <v/>
      </c>
    </row>
    <row r="22" spans="1:12" ht="10.5" customHeight="1" x14ac:dyDescent="0.2">
      <c r="A22" s="2" t="s">
        <v>21</v>
      </c>
      <c r="B22" s="5">
        <v>51.370400000000004</v>
      </c>
      <c r="C22" s="5">
        <v>49.886399999999995</v>
      </c>
      <c r="D22" s="5"/>
      <c r="E22" s="5">
        <v>57.260599999999997</v>
      </c>
      <c r="F22" s="5">
        <v>69.181200000000004</v>
      </c>
      <c r="G22" s="20" t="str">
        <f>IF(OR(IF(AND(H!F23&lt;H!I23,H!G23&lt;H!H23)=TRUE,"*","")="*",IF(AND(H!F23&gt;H!I23,H!G23&gt;H!H23)=TRUE,"*","")="*"),"*","")</f>
        <v>*</v>
      </c>
      <c r="H22" s="5">
        <v>79.1845</v>
      </c>
      <c r="I22" s="20" t="str">
        <f>IF(OR(IF(AND(H!H23&lt;H!K23,H!I23&lt;H!J23)=TRUE,"*","")="*",IF(AND(H!H23&gt;H!K23,H!I23&gt;H!J23)=TRUE,"*","")="*"),"*","")</f>
        <v>*</v>
      </c>
      <c r="J22" s="5">
        <v>82.089299999999994</v>
      </c>
      <c r="K22" s="20" t="str">
        <f>IF(OR(IF(AND(H!J23&lt;H!M23,H!K23&lt;H!L23)=TRUE,"*","")="*",IF(AND(H!J23&gt;H!M23,H!K23&gt;H!L23)=TRUE,"*","")="*"),"*","")</f>
        <v/>
      </c>
    </row>
    <row r="23" spans="1:12" ht="10.5" customHeight="1" x14ac:dyDescent="0.2">
      <c r="A23" s="2" t="s">
        <v>22</v>
      </c>
      <c r="B23" s="5">
        <v>51.380899999999997</v>
      </c>
      <c r="C23" s="5">
        <v>51.6661</v>
      </c>
      <c r="D23" s="5"/>
      <c r="E23" s="5">
        <v>63.845100000000002</v>
      </c>
      <c r="F23" s="5">
        <v>70.495199999999997</v>
      </c>
      <c r="G23" s="20" t="str">
        <f>IF(OR(IF(AND(H!F24&lt;H!I24,H!G24&lt;H!H24)=TRUE,"*","")="*",IF(AND(H!F24&gt;H!I24,H!G24&gt;H!H24)=TRUE,"*","")="*"),"*","")</f>
        <v>*</v>
      </c>
      <c r="H23" s="5">
        <v>75.424400000000006</v>
      </c>
      <c r="I23" s="20" t="str">
        <f>IF(OR(IF(AND(H!H24&lt;H!K24,H!I24&lt;H!J24)=TRUE,"*","")="*",IF(AND(H!H24&gt;H!K24,H!I24&gt;H!J24)=TRUE,"*","")="*"),"*","")</f>
        <v/>
      </c>
      <c r="J23" s="5">
        <v>86.721499999999992</v>
      </c>
      <c r="K23" s="20" t="str">
        <f>IF(OR(IF(AND(H!J24&lt;H!M24,H!K24&lt;H!L24)=TRUE,"*","")="*",IF(AND(H!J24&gt;H!M24,H!K24&gt;H!L24)=TRUE,"*","")="*"),"*","")</f>
        <v>*</v>
      </c>
    </row>
    <row r="24" spans="1:12" ht="10.5" customHeight="1" x14ac:dyDescent="0.2">
      <c r="A24" s="2" t="s">
        <v>23</v>
      </c>
      <c r="B24" s="5">
        <v>52.629800000000003</v>
      </c>
      <c r="C24" s="5">
        <v>41.493400000000001</v>
      </c>
      <c r="D24" s="15" t="s">
        <v>51</v>
      </c>
      <c r="E24" s="5">
        <v>61.245699999999999</v>
      </c>
      <c r="F24" s="5">
        <v>70.775300000000001</v>
      </c>
      <c r="G24" s="20" t="str">
        <f>IF(OR(IF(AND(H!F25&lt;H!I25,H!G25&lt;H!H25)=TRUE,"*","")="*",IF(AND(H!F25&gt;H!I25,H!G25&gt;H!H25)=TRUE,"*","")="*"),"*","")</f>
        <v>*</v>
      </c>
      <c r="H24" s="5">
        <v>72.089399999999998</v>
      </c>
      <c r="I24" s="20" t="str">
        <f>IF(OR(IF(AND(H!H25&lt;H!K25,H!I25&lt;H!J25)=TRUE,"*","")="*",IF(AND(H!H25&gt;H!K25,H!I25&gt;H!J25)=TRUE,"*","")="*"),"*","")</f>
        <v/>
      </c>
      <c r="J24" s="5">
        <v>77.077600000000004</v>
      </c>
      <c r="K24" s="20" t="str">
        <f>IF(OR(IF(AND(H!J25&lt;H!M25,H!K25&lt;H!L25)=TRUE,"*","")="*",IF(AND(H!J25&gt;H!M25,H!K25&gt;H!L25)=TRUE,"*","")="*"),"*","")</f>
        <v/>
      </c>
    </row>
    <row r="25" spans="1:12" ht="10.5" customHeight="1" x14ac:dyDescent="0.2">
      <c r="A25" s="2" t="s">
        <v>24</v>
      </c>
      <c r="B25" s="5">
        <v>43.593399999999995</v>
      </c>
      <c r="C25" s="5">
        <v>47.0852</v>
      </c>
      <c r="D25" s="5"/>
      <c r="E25" s="5">
        <v>52.189300000000003</v>
      </c>
      <c r="F25" s="5">
        <v>66.868799999999993</v>
      </c>
      <c r="G25" s="20" t="str">
        <f>IF(OR(IF(AND(H!F26&lt;H!I26,H!G26&lt;H!H26)=TRUE,"*","")="*",IF(AND(H!F26&gt;H!I26,H!G26&gt;H!H26)=TRUE,"*","")="*"),"*","")</f>
        <v>*</v>
      </c>
      <c r="H25" s="5">
        <v>69.066299999999998</v>
      </c>
      <c r="I25" s="20" t="str">
        <f>IF(OR(IF(AND(H!H26&lt;H!K26,H!I26&lt;H!J26)=TRUE,"*","")="*",IF(AND(H!H26&gt;H!K26,H!I26&gt;H!J26)=TRUE,"*","")="*"),"*","")</f>
        <v/>
      </c>
      <c r="J25" s="5">
        <v>81.101399999999998</v>
      </c>
      <c r="K25" s="20" t="str">
        <f>IF(OR(IF(AND(H!J26&lt;H!M26,H!K26&lt;H!L26)=TRUE,"*","")="*",IF(AND(H!J26&gt;H!M26,H!K26&gt;H!L26)=TRUE,"*","")="*"),"*","")</f>
        <v>*</v>
      </c>
    </row>
    <row r="26" spans="1:12" ht="10.5" customHeight="1" x14ac:dyDescent="0.2">
      <c r="A26" s="2" t="s">
        <v>25</v>
      </c>
      <c r="B26" s="5">
        <v>49.744699999999995</v>
      </c>
      <c r="C26" s="5">
        <v>54.806299999999993</v>
      </c>
      <c r="D26" s="5"/>
      <c r="E26" s="5">
        <v>67.518000000000001</v>
      </c>
      <c r="F26" s="5">
        <v>75.12299999999999</v>
      </c>
      <c r="G26" s="20" t="str">
        <f>IF(OR(IF(AND(H!F27&lt;H!I27,H!G27&lt;H!H27)=TRUE,"*","")="*",IF(AND(H!F27&gt;H!I27,H!G27&gt;H!H27)=TRUE,"*","")="*"),"*","")</f>
        <v>*</v>
      </c>
      <c r="H26" s="5">
        <v>81.824600000000004</v>
      </c>
      <c r="I26" s="20" t="str">
        <f>IF(OR(IF(AND(H!H27&lt;H!K27,H!I27&lt;H!J27)=TRUE,"*","")="*",IF(AND(H!H27&gt;H!K27,H!I27&gt;H!J27)=TRUE,"*","")="*"),"*","")</f>
        <v>*</v>
      </c>
      <c r="J26" s="5">
        <v>88.92710000000001</v>
      </c>
      <c r="K26" s="20" t="str">
        <f>IF(OR(IF(AND(H!J27&lt;H!M27,H!K27&lt;H!L27)=TRUE,"*","")="*",IF(AND(H!J27&gt;H!M27,H!K27&gt;H!L27)=TRUE,"*","")="*"),"*","")</f>
        <v>*</v>
      </c>
    </row>
    <row r="27" spans="1:12" ht="10.5" customHeight="1" x14ac:dyDescent="0.2">
      <c r="A27" s="2" t="s">
        <v>26</v>
      </c>
      <c r="B27" s="5">
        <v>45.101999999999997</v>
      </c>
      <c r="C27" s="5">
        <v>42.6145</v>
      </c>
      <c r="D27" s="5"/>
      <c r="E27" s="5">
        <v>57.995799999999996</v>
      </c>
      <c r="F27" s="5">
        <v>66.970399999999998</v>
      </c>
      <c r="G27" s="20" t="str">
        <f>IF(OR(IF(AND(H!F28&lt;H!I28,H!G28&lt;H!H28)=TRUE,"*","")="*",IF(AND(H!F28&gt;H!I28,H!G28&gt;H!H28)=TRUE,"*","")="*"),"*","")</f>
        <v>*</v>
      </c>
      <c r="H27" s="5">
        <v>80.370900000000006</v>
      </c>
      <c r="I27" s="20" t="str">
        <f>IF(OR(IF(AND(H!H28&lt;H!K28,H!I28&lt;H!J28)=TRUE,"*","")="*",IF(AND(H!H28&gt;H!K28,H!I28&gt;H!J28)=TRUE,"*","")="*"),"*","")</f>
        <v>*</v>
      </c>
      <c r="J27" s="5">
        <v>82.613299999999995</v>
      </c>
      <c r="K27" s="20" t="str">
        <f>IF(OR(IF(AND(H!J28&lt;H!M28,H!K28&lt;H!L28)=TRUE,"*","")="*",IF(AND(H!J28&gt;H!M28,H!K28&gt;H!L28)=TRUE,"*","")="*"),"*","")</f>
        <v/>
      </c>
    </row>
    <row r="28" spans="1:12" ht="10.5" customHeight="1" x14ac:dyDescent="0.2">
      <c r="A28" s="2" t="s">
        <v>27</v>
      </c>
      <c r="B28" s="5">
        <v>49.783100000000005</v>
      </c>
      <c r="C28" s="5">
        <v>55.453699999999998</v>
      </c>
      <c r="D28" s="5"/>
      <c r="E28" s="5">
        <v>59.121900000000004</v>
      </c>
      <c r="F28" s="5">
        <v>64.745800000000003</v>
      </c>
      <c r="G28" s="20" t="str">
        <f>IF(OR(IF(AND(H!F29&lt;H!I29,H!G29&lt;H!H29)=TRUE,"*","")="*",IF(AND(H!F29&gt;H!I29,H!G29&gt;H!H29)=TRUE,"*","")="*"),"*","")</f>
        <v/>
      </c>
      <c r="H28" s="5">
        <v>71.915199999999999</v>
      </c>
      <c r="I28" s="20" t="str">
        <f>IF(OR(IF(AND(H!H29&lt;H!K29,H!I29&lt;H!J29)=TRUE,"*","")="*",IF(AND(H!H29&gt;H!K29,H!I29&gt;H!J29)=TRUE,"*","")="*"),"*","")</f>
        <v/>
      </c>
      <c r="J28" s="5">
        <v>82.856399999999994</v>
      </c>
      <c r="K28" s="20" t="str">
        <f>IF(OR(IF(AND(H!J29&lt;H!M29,H!K29&lt;H!L29)=TRUE,"*","")="*",IF(AND(H!J29&gt;H!M29,H!K29&gt;H!L29)=TRUE,"*","")="*"),"*","")</f>
        <v>*</v>
      </c>
    </row>
    <row r="29" spans="1:12" ht="10.5" customHeight="1" x14ac:dyDescent="0.2">
      <c r="A29" s="2" t="s">
        <v>28</v>
      </c>
      <c r="B29" s="5">
        <v>42.4589</v>
      </c>
      <c r="C29" s="5">
        <v>44.223099999999995</v>
      </c>
      <c r="D29" s="5"/>
      <c r="E29" s="5">
        <v>59.028300000000002</v>
      </c>
      <c r="F29" s="5">
        <v>66.828699999999998</v>
      </c>
      <c r="G29" s="20" t="str">
        <f>IF(OR(IF(AND(H!F30&lt;H!I30,H!G30&lt;H!H30)=TRUE,"*","")="*",IF(AND(H!F30&gt;H!I30,H!G30&gt;H!H30)=TRUE,"*","")="*"),"*","")</f>
        <v>*</v>
      </c>
      <c r="H29" s="5">
        <v>77.139499999999998</v>
      </c>
      <c r="I29" s="20" t="str">
        <f>IF(OR(IF(AND(H!H30&lt;H!K30,H!I30&lt;H!J30)=TRUE,"*","")="*",IF(AND(H!H30&gt;H!K30,H!I30&gt;H!J30)=TRUE,"*","")="*"),"*","")</f>
        <v>*</v>
      </c>
      <c r="J29" s="5">
        <v>86.264499999999998</v>
      </c>
      <c r="K29" s="20" t="str">
        <f>IF(OR(IF(AND(H!J30&lt;H!M30,H!K30&lt;H!L30)=TRUE,"*","")="*",IF(AND(H!J30&gt;H!M30,H!K30&gt;H!L30)=TRUE,"*","")="*"),"*","")</f>
        <v>*</v>
      </c>
      <c r="L29" s="22"/>
    </row>
    <row r="30" spans="1:12" ht="10.5" customHeight="1" x14ac:dyDescent="0.2">
      <c r="A30" s="2" t="s">
        <v>29</v>
      </c>
      <c r="B30" s="5">
        <v>41.979699999999994</v>
      </c>
      <c r="C30" s="5">
        <v>44.21</v>
      </c>
      <c r="D30" s="5"/>
      <c r="E30" s="5">
        <v>55.157999999999994</v>
      </c>
      <c r="F30" s="5">
        <v>64.508600000000001</v>
      </c>
      <c r="G30" s="20" t="str">
        <f>IF(OR(IF(AND(H!F31&lt;H!I31,H!G31&lt;H!H31)=TRUE,"*","")="*",IF(AND(H!F31&gt;H!I31,H!G31&gt;H!H31)=TRUE,"*","")="*"),"*","")</f>
        <v>*</v>
      </c>
      <c r="H30" s="5">
        <v>76.2072</v>
      </c>
      <c r="I30" s="20" t="str">
        <f>IF(OR(IF(AND(H!H31&lt;H!K31,H!I31&lt;H!J31)=TRUE,"*","")="*",IF(AND(H!H31&gt;H!K31,H!I31&gt;H!J31)=TRUE,"*","")="*"),"*","")</f>
        <v>*</v>
      </c>
      <c r="J30" s="5">
        <v>84.265900000000002</v>
      </c>
      <c r="K30" s="20" t="str">
        <f>IF(OR(IF(AND(H!J31&lt;H!M31,H!K31&lt;H!L31)=TRUE,"*","")="*",IF(AND(H!J31&gt;H!M31,H!K31&gt;H!L31)=TRUE,"*","")="*"),"*","")</f>
        <v>*</v>
      </c>
    </row>
    <row r="31" spans="1:12" ht="10.5" customHeight="1" x14ac:dyDescent="0.2">
      <c r="A31" s="2" t="s">
        <v>30</v>
      </c>
      <c r="B31" s="5">
        <v>44.074200000000005</v>
      </c>
      <c r="C31" s="5">
        <v>47.9636</v>
      </c>
      <c r="D31" s="5"/>
      <c r="E31" s="5">
        <v>60.267400000000002</v>
      </c>
      <c r="F31" s="5">
        <v>68.474000000000004</v>
      </c>
      <c r="G31" s="20" t="str">
        <f>IF(OR(IF(AND(H!F32&lt;H!I32,H!G32&lt;H!H32)=TRUE,"*","")="*",IF(AND(H!F32&gt;H!I32,H!G32&gt;H!H32)=TRUE,"*","")="*"),"*","")</f>
        <v>*</v>
      </c>
      <c r="H31" s="5">
        <v>77.895099999999999</v>
      </c>
      <c r="I31" s="20" t="str">
        <f>IF(OR(IF(AND(H!H32&lt;H!K32,H!I32&lt;H!J32)=TRUE,"*","")="*",IF(AND(H!H32&gt;H!K32,H!I32&gt;H!J32)=TRUE,"*","")="*"),"*","")</f>
        <v>*</v>
      </c>
      <c r="J31" s="5">
        <v>83.527900000000002</v>
      </c>
      <c r="K31" s="20" t="str">
        <f>IF(OR(IF(AND(H!J32&lt;H!M32,H!K32&lt;H!L32)=TRUE,"*","")="*",IF(AND(H!J32&gt;H!M32,H!K32&gt;H!L32)=TRUE,"*","")="*"),"*","")</f>
        <v/>
      </c>
    </row>
    <row r="32" spans="1:12" ht="10.5" customHeight="1" x14ac:dyDescent="0.2">
      <c r="A32" s="2" t="s">
        <v>31</v>
      </c>
      <c r="B32" s="5">
        <v>46.302900000000001</v>
      </c>
      <c r="C32" s="5">
        <v>46.670899999999996</v>
      </c>
      <c r="D32" s="5"/>
      <c r="E32" s="5">
        <v>62.746199999999995</v>
      </c>
      <c r="F32" s="5">
        <v>69.670400000000001</v>
      </c>
      <c r="G32" s="20" t="str">
        <f>IF(OR(IF(AND(H!F33&lt;H!I33,H!G33&lt;H!H33)=TRUE,"*","")="*",IF(AND(H!F33&gt;H!I33,H!G33&gt;H!H33)=TRUE,"*","")="*"),"*","")</f>
        <v>*</v>
      </c>
      <c r="H32" s="5">
        <v>75.253599999999992</v>
      </c>
      <c r="I32" s="20" t="str">
        <f>IF(OR(IF(AND(H!H33&lt;H!K33,H!I33&lt;H!J33)=TRUE,"*","")="*",IF(AND(H!H33&gt;H!K33,H!I33&gt;H!J33)=TRUE,"*","")="*"),"*","")</f>
        <v/>
      </c>
      <c r="J32" s="5">
        <v>79.674900000000008</v>
      </c>
      <c r="K32" s="20" t="str">
        <f>IF(OR(IF(AND(H!J33&lt;H!M33,H!K33&lt;H!L33)=TRUE,"*","")="*",IF(AND(H!J33&gt;H!M33,H!K33&gt;H!L33)=TRUE,"*","")="*"),"*","")</f>
        <v/>
      </c>
    </row>
    <row r="33" spans="1:15" ht="10.5" customHeight="1" x14ac:dyDescent="0.2">
      <c r="A33" s="2" t="s">
        <v>32</v>
      </c>
      <c r="B33" s="5">
        <v>40.971999999999994</v>
      </c>
      <c r="C33" s="5">
        <v>41.866100000000003</v>
      </c>
      <c r="D33" s="5"/>
      <c r="E33" s="5">
        <v>57.088799999999992</v>
      </c>
      <c r="F33" s="5">
        <v>65.628200000000007</v>
      </c>
      <c r="G33" s="20" t="str">
        <f>IF(OR(IF(AND(H!F34&lt;H!I34,H!G34&lt;H!H34)=TRUE,"*","")="*",IF(AND(H!F34&gt;H!I34,H!G34&gt;H!H34)=TRUE,"*","")="*"),"*","")</f>
        <v>*</v>
      </c>
      <c r="H33" s="5">
        <v>77.125600000000006</v>
      </c>
      <c r="I33" s="20" t="str">
        <f>IF(OR(IF(AND(H!H34&lt;H!K34,H!I34&lt;H!J34)=TRUE,"*","")="*",IF(AND(H!H34&gt;H!K34,H!I34&gt;H!J34)=TRUE,"*","")="*"),"*","")</f>
        <v>*</v>
      </c>
      <c r="J33" s="5">
        <v>84.827500000000001</v>
      </c>
      <c r="K33" s="20" t="str">
        <f>IF(OR(IF(AND(H!J34&lt;H!M34,H!K34&lt;H!L34)=TRUE,"*","")="*",IF(AND(H!J34&gt;H!M34,H!K34&gt;H!L34)=TRUE,"*","")="*"),"*","")</f>
        <v>*</v>
      </c>
    </row>
    <row r="34" spans="1:15" ht="10.5" customHeight="1" x14ac:dyDescent="0.2">
      <c r="A34" s="2" t="s">
        <v>33</v>
      </c>
      <c r="B34" s="5">
        <v>53.165700000000001</v>
      </c>
      <c r="C34" s="5">
        <v>48.726399999999998</v>
      </c>
      <c r="D34" s="5"/>
      <c r="E34" s="5">
        <v>68.229799999999997</v>
      </c>
      <c r="F34" s="5">
        <v>74.081100000000006</v>
      </c>
      <c r="G34" s="20" t="str">
        <f>IF(OR(IF(AND(H!F35&lt;H!I35,H!G35&lt;H!H35)=TRUE,"*","")="*",IF(AND(H!F35&gt;H!I35,H!G35&gt;H!H35)=TRUE,"*","")="*"),"*","")</f>
        <v>*</v>
      </c>
      <c r="H34" s="5">
        <v>82.627399999999994</v>
      </c>
      <c r="I34" s="20" t="str">
        <f>IF(OR(IF(AND(H!H35&lt;H!K35,H!I35&lt;H!J35)=TRUE,"*","")="*",IF(AND(H!H35&gt;H!K35,H!I35&gt;H!J35)=TRUE,"*","")="*"),"*","")</f>
        <v>*</v>
      </c>
      <c r="J34" s="5">
        <v>87.347999999999999</v>
      </c>
      <c r="K34" s="20" t="str">
        <f>IF(OR(IF(AND(H!J35&lt;H!M35,H!K35&lt;H!L35)=TRUE,"*","")="*",IF(AND(H!J35&gt;H!M35,H!K35&gt;H!L35)=TRUE,"*","")="*"),"*","")</f>
        <v/>
      </c>
    </row>
    <row r="35" spans="1:15" ht="10.5" customHeight="1" x14ac:dyDescent="0.2">
      <c r="A35" s="2" t="s">
        <v>34</v>
      </c>
      <c r="B35" s="5">
        <v>50.2776</v>
      </c>
      <c r="C35" s="5">
        <v>48.963299999999997</v>
      </c>
      <c r="D35" s="5"/>
      <c r="E35" s="5">
        <v>57.133800000000001</v>
      </c>
      <c r="F35" s="5">
        <v>60.2517</v>
      </c>
      <c r="G35" s="20" t="str">
        <f>IF(OR(IF(AND(H!F36&lt;H!I36,H!G36&lt;H!H36)=TRUE,"*","")="*",IF(AND(H!F36&gt;H!I36,H!G36&gt;H!H36)=TRUE,"*","")="*"),"*","")</f>
        <v/>
      </c>
      <c r="H35" s="5">
        <v>71.234200000000001</v>
      </c>
      <c r="I35" s="20" t="str">
        <f>IF(OR(IF(AND(H!H36&lt;H!K36,H!I36&lt;H!J36)=TRUE,"*","")="*",IF(AND(H!H36&gt;H!K36,H!I36&gt;H!J36)=TRUE,"*","")="*"),"*","")</f>
        <v>*</v>
      </c>
      <c r="J35" s="5">
        <v>87.561500000000009</v>
      </c>
      <c r="K35" s="20" t="str">
        <f>IF(OR(IF(AND(H!J36&lt;H!M36,H!K36&lt;H!L36)=TRUE,"*","")="*",IF(AND(H!J36&gt;H!M36,H!K36&gt;H!L36)=TRUE,"*","")="*"),"*","")</f>
        <v>*</v>
      </c>
    </row>
    <row r="36" spans="1:15" ht="10.5" customHeight="1" x14ac:dyDescent="0.2">
      <c r="A36" s="2" t="s">
        <v>35</v>
      </c>
      <c r="B36" s="6">
        <v>47.181800000000003</v>
      </c>
      <c r="C36" s="6">
        <v>44.793999999999997</v>
      </c>
      <c r="D36" s="26"/>
      <c r="E36" s="6">
        <v>58.962199999999996</v>
      </c>
      <c r="F36" s="6">
        <v>67.71629999999999</v>
      </c>
      <c r="G36" s="28" t="str">
        <f>IF(OR(IF(AND(H!F37&lt;H!I37,H!G37&lt;H!H37)=TRUE,"*","")="*",IF(AND(H!F37&gt;H!I37,H!G37&gt;H!H37)=TRUE,"*","")="*"),"*","")</f>
        <v>*</v>
      </c>
      <c r="H36" s="6">
        <v>74.686799999999991</v>
      </c>
      <c r="I36" s="27" t="str">
        <f>IF(OR(IF(AND(H!H37&lt;H!K37,H!I37&lt;H!J37)=TRUE,"*","")="*",IF(AND(H!H37&gt;H!K37,H!I37&gt;H!J37)=TRUE,"*","")="*"),"*","")</f>
        <v>*</v>
      </c>
      <c r="J36" s="6">
        <v>82.79379999999999</v>
      </c>
      <c r="K36" s="27" t="str">
        <f>IF(OR(IF(AND(H!J37&lt;H!M37,H!K37&lt;H!L37)=TRUE,"*","")="*",IF(AND(H!J37&gt;H!M37,H!K37&gt;H!L37)=TRUE,"*","")="*"),"*","")</f>
        <v>*</v>
      </c>
    </row>
    <row r="37" spans="1:15" ht="2.25" customHeight="1" x14ac:dyDescent="0.2">
      <c r="I37" s="20" t="str">
        <f>IF(OR(IF(AND(H!J38&lt;H!M38,H!K38&lt;H!L38)=TRUE,"*","")="*",IF(AND(H!J38&gt;H!M38,H!K38&gt;H!L38)=TRUE,"*","")="*"),"*","")</f>
        <v/>
      </c>
    </row>
    <row r="38" spans="1:15" ht="10.5" customHeight="1" x14ac:dyDescent="0.2">
      <c r="A38" s="34" t="s">
        <v>61</v>
      </c>
      <c r="B38" s="34"/>
      <c r="C38" s="34"/>
      <c r="D38" s="34"/>
      <c r="E38" s="34"/>
      <c r="F38" s="34"/>
      <c r="G38" s="34"/>
      <c r="H38" s="34"/>
      <c r="I38" s="34"/>
      <c r="J38" s="34"/>
      <c r="K38" s="24"/>
      <c r="L38" s="24"/>
    </row>
    <row r="39" spans="1:15" ht="27.75" customHeight="1" x14ac:dyDescent="0.2">
      <c r="A39" s="30" t="s">
        <v>60</v>
      </c>
      <c r="B39" s="30"/>
      <c r="C39" s="30"/>
      <c r="D39" s="30"/>
      <c r="E39" s="30"/>
      <c r="F39" s="30"/>
      <c r="G39" s="30"/>
      <c r="H39" s="30"/>
      <c r="I39" s="30"/>
      <c r="J39" s="30"/>
      <c r="K39" s="8"/>
      <c r="L39" s="8"/>
      <c r="M39" s="8"/>
      <c r="N39" s="8"/>
      <c r="O39" s="8"/>
    </row>
  </sheetData>
  <mergeCells count="7">
    <mergeCell ref="A1:K1"/>
    <mergeCell ref="A39:J39"/>
    <mergeCell ref="B2:C2"/>
    <mergeCell ref="A2:A3"/>
    <mergeCell ref="A38:J38"/>
    <mergeCell ref="J3:K3"/>
    <mergeCell ref="E2:K2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Q27"/>
  <sheetViews>
    <sheetView zoomScale="145" workbookViewId="0">
      <selection activeCell="A27" sqref="A27:N27"/>
    </sheetView>
  </sheetViews>
  <sheetFormatPr baseColWidth="10" defaultRowHeight="12.75" x14ac:dyDescent="0.2"/>
  <cols>
    <col min="1" max="1" width="13.5703125" style="48" customWidth="1"/>
    <col min="2" max="2" width="9.140625" style="62" customWidth="1"/>
    <col min="3" max="3" width="7.28515625" style="48" customWidth="1"/>
    <col min="4" max="4" width="10.140625" style="48" customWidth="1"/>
    <col min="5" max="5" width="0.85546875" style="48" customWidth="1"/>
    <col min="6" max="6" width="6" style="48" customWidth="1"/>
    <col min="7" max="7" width="6.5703125" style="48" customWidth="1"/>
    <col min="8" max="8" width="6.7109375" style="48" customWidth="1"/>
    <col min="9" max="9" width="0.85546875" style="48" customWidth="1"/>
    <col min="10" max="10" width="8.42578125" style="48" customWidth="1"/>
    <col min="11" max="11" width="0.85546875" style="48" customWidth="1"/>
    <col min="12" max="12" width="9" style="48" customWidth="1"/>
    <col min="13" max="13" width="0.85546875" style="48" customWidth="1"/>
    <col min="14" max="14" width="6" style="48" customWidth="1"/>
    <col min="15" max="16384" width="11.42578125" style="48"/>
  </cols>
  <sheetData>
    <row r="1" spans="1:17" ht="9.75" customHeight="1" x14ac:dyDescent="0.2">
      <c r="A1" s="47" t="s">
        <v>63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ht="30.75" customHeight="1" x14ac:dyDescent="0.2">
      <c r="A2" s="49" t="s">
        <v>64</v>
      </c>
      <c r="B2" s="50"/>
      <c r="C2" s="51" t="s">
        <v>58</v>
      </c>
      <c r="D2" s="52" t="s">
        <v>65</v>
      </c>
      <c r="E2" s="52"/>
      <c r="F2" s="52" t="s">
        <v>66</v>
      </c>
      <c r="G2" s="53" t="s">
        <v>37</v>
      </c>
      <c r="H2" s="52" t="s">
        <v>36</v>
      </c>
      <c r="I2" s="52"/>
      <c r="J2" s="52" t="s">
        <v>38</v>
      </c>
      <c r="K2" s="52"/>
      <c r="L2" s="52" t="s">
        <v>67</v>
      </c>
      <c r="M2" s="52"/>
      <c r="N2" s="52" t="s">
        <v>66</v>
      </c>
    </row>
    <row r="3" spans="1:17" ht="9" customHeight="1" x14ac:dyDescent="0.2">
      <c r="A3" s="54"/>
      <c r="B3" s="55"/>
      <c r="C3" s="56" t="s">
        <v>40</v>
      </c>
      <c r="D3" s="57"/>
      <c r="E3" s="57"/>
      <c r="F3" s="58"/>
      <c r="G3" s="59" t="s">
        <v>44</v>
      </c>
      <c r="H3" s="59"/>
      <c r="I3" s="59"/>
      <c r="J3" s="59"/>
      <c r="K3" s="59"/>
      <c r="L3" s="59"/>
      <c r="M3" s="59"/>
      <c r="N3" s="59"/>
    </row>
    <row r="4" spans="1:17" ht="11.25" customHeight="1" x14ac:dyDescent="0.2">
      <c r="A4" s="49" t="s">
        <v>68</v>
      </c>
      <c r="B4" s="60" t="s">
        <v>69</v>
      </c>
      <c r="C4" s="61">
        <v>63.239699999999999</v>
      </c>
      <c r="D4" s="61">
        <v>51.948899999999995</v>
      </c>
      <c r="E4" s="61" t="str">
        <f>IF(OR(IF(AND([1]Datos!D4&lt;[1]Datos!E5,[1]Datos!D5&lt;[1]Datos!E4)=TRUE,"*","")="*",IF(AND([1]Datos!D4&gt;[1]Datos!E5,[1]Datos!D5&gt;[1]Datos!E4)=TRUE,"*","")="*"),"*","")</f>
        <v>*</v>
      </c>
      <c r="F4" s="61">
        <v>60.049500000000002</v>
      </c>
      <c r="G4" s="61">
        <v>85.6798</v>
      </c>
      <c r="H4" s="61">
        <v>89.645200000000003</v>
      </c>
      <c r="I4" s="61" t="s">
        <v>51</v>
      </c>
      <c r="J4" s="61">
        <v>89.058300000000003</v>
      </c>
      <c r="K4" s="61"/>
      <c r="L4" s="61">
        <v>89.4178</v>
      </c>
      <c r="M4" s="61"/>
      <c r="N4" s="61">
        <v>87.912100000000009</v>
      </c>
    </row>
    <row r="5" spans="1:17" ht="10.5" customHeight="1" x14ac:dyDescent="0.2">
      <c r="A5" s="49"/>
      <c r="B5" s="62" t="s">
        <v>70</v>
      </c>
      <c r="C5" s="63">
        <v>30.717199999999998</v>
      </c>
      <c r="D5" s="61">
        <v>38.308900000000001</v>
      </c>
      <c r="E5" s="61" t="str">
        <f>IF(OR(IF(AND([1]Datos!D6&lt;[1]Datos!E7,[1]Datos!D7&lt;[1]Datos!E6)=TRUE,"*","")="*",IF(AND([1]Datos!D6&gt;[1]Datos!E7,[1]Datos!D7&gt;[1]Datos!E6)=TRUE,"*","")="*"),"*","")</f>
        <v>*</v>
      </c>
      <c r="F5" s="61">
        <v>33.083800000000004</v>
      </c>
      <c r="G5" s="63">
        <v>38.175199999999997</v>
      </c>
      <c r="H5" s="61">
        <v>49.940600000000003</v>
      </c>
      <c r="I5" s="61" t="s">
        <v>51</v>
      </c>
      <c r="J5" s="61">
        <v>58.712200000000003</v>
      </c>
      <c r="K5" s="61" t="s">
        <v>51</v>
      </c>
      <c r="L5" s="63">
        <v>74.859899999999996</v>
      </c>
      <c r="M5" s="63" t="s">
        <v>51</v>
      </c>
      <c r="N5" s="61">
        <v>48.424900000000001</v>
      </c>
    </row>
    <row r="6" spans="1:17" ht="10.5" customHeight="1" x14ac:dyDescent="0.2">
      <c r="A6" s="64"/>
      <c r="B6" s="65" t="s">
        <v>66</v>
      </c>
      <c r="C6" s="66">
        <v>47.181800000000003</v>
      </c>
      <c r="D6" s="66">
        <v>44.793999999999997</v>
      </c>
      <c r="E6" s="66" t="s">
        <v>51</v>
      </c>
      <c r="F6" s="66">
        <v>46.488199999999999</v>
      </c>
      <c r="G6" s="66">
        <v>58.962199999999996</v>
      </c>
      <c r="H6" s="66">
        <v>67.71629999999999</v>
      </c>
      <c r="I6" s="67" t="s">
        <v>51</v>
      </c>
      <c r="J6" s="66">
        <v>74.686799999999991</v>
      </c>
      <c r="K6" s="67" t="s">
        <v>51</v>
      </c>
      <c r="L6" s="66">
        <v>82.79379999999999</v>
      </c>
      <c r="M6" s="66" t="s">
        <v>51</v>
      </c>
      <c r="N6" s="66">
        <v>66.840100000000007</v>
      </c>
    </row>
    <row r="7" spans="1:17" ht="10.5" customHeight="1" x14ac:dyDescent="0.2">
      <c r="A7" s="64" t="s">
        <v>71</v>
      </c>
      <c r="B7" s="62" t="s">
        <v>72</v>
      </c>
      <c r="C7" s="61">
        <v>44.490600000000001</v>
      </c>
      <c r="D7" s="61">
        <v>43.167299999999997</v>
      </c>
      <c r="E7" s="61"/>
      <c r="F7" s="61">
        <v>44.032600000000002</v>
      </c>
      <c r="G7" s="61">
        <v>60.283600000000007</v>
      </c>
      <c r="H7" s="61">
        <v>68.278999999999996</v>
      </c>
      <c r="I7" s="61" t="s">
        <v>51</v>
      </c>
      <c r="J7" s="61">
        <v>74.460700000000003</v>
      </c>
      <c r="K7" s="61" t="s">
        <v>51</v>
      </c>
      <c r="L7" s="61">
        <v>82.50269999999999</v>
      </c>
      <c r="M7" s="61" t="s">
        <v>51</v>
      </c>
      <c r="N7" s="61">
        <v>69.115400000000008</v>
      </c>
    </row>
    <row r="8" spans="1:17" ht="10.5" customHeight="1" x14ac:dyDescent="0.2">
      <c r="A8" s="64"/>
      <c r="B8" s="62" t="s">
        <v>73</v>
      </c>
      <c r="C8" s="63">
        <v>50.244999999999997</v>
      </c>
      <c r="D8" s="61">
        <v>49.727499999999999</v>
      </c>
      <c r="E8" s="61"/>
      <c r="F8" s="61">
        <v>50.113900000000001</v>
      </c>
      <c r="G8" s="63">
        <v>59.853000000000002</v>
      </c>
      <c r="H8" s="61">
        <v>68.462699999999998</v>
      </c>
      <c r="I8" s="61" t="s">
        <v>51</v>
      </c>
      <c r="J8" s="61">
        <v>76.264799999999994</v>
      </c>
      <c r="K8" s="61" t="s">
        <v>51</v>
      </c>
      <c r="L8" s="63">
        <v>85.123499999999993</v>
      </c>
      <c r="M8" s="63" t="s">
        <v>51</v>
      </c>
      <c r="N8" s="61">
        <v>65.903000000000006</v>
      </c>
    </row>
    <row r="9" spans="1:17" ht="10.5" customHeight="1" x14ac:dyDescent="0.2">
      <c r="A9" s="64"/>
      <c r="B9" s="62" t="s">
        <v>74</v>
      </c>
      <c r="C9" s="61">
        <v>51.811700000000002</v>
      </c>
      <c r="D9" s="61">
        <v>51.895100000000006</v>
      </c>
      <c r="E9" s="61"/>
      <c r="F9" s="61">
        <v>51.856000000000002</v>
      </c>
      <c r="G9" s="61">
        <v>56.396000000000001</v>
      </c>
      <c r="H9" s="61">
        <v>63.860300000000002</v>
      </c>
      <c r="I9" s="61" t="s">
        <v>51</v>
      </c>
      <c r="J9" s="61">
        <v>74.931200000000004</v>
      </c>
      <c r="K9" s="61" t="s">
        <v>51</v>
      </c>
      <c r="L9" s="61">
        <v>85.674499999999995</v>
      </c>
      <c r="M9" s="61" t="s">
        <v>51</v>
      </c>
      <c r="N9" s="61">
        <v>59.462400000000002</v>
      </c>
    </row>
    <row r="10" spans="1:17" ht="1.5" customHeight="1" x14ac:dyDescent="0.2">
      <c r="C10" s="61"/>
      <c r="D10" s="61"/>
      <c r="E10" s="61"/>
      <c r="F10" s="61"/>
      <c r="G10" s="61">
        <v>82.50269999999999</v>
      </c>
      <c r="H10" s="61"/>
      <c r="I10" s="61"/>
      <c r="J10" s="61"/>
      <c r="K10" s="61"/>
      <c r="L10" s="61"/>
      <c r="M10" s="61"/>
      <c r="N10" s="61"/>
    </row>
    <row r="11" spans="1:17" ht="9" customHeight="1" x14ac:dyDescent="0.2">
      <c r="A11" s="54"/>
      <c r="B11" s="68"/>
      <c r="C11" s="69" t="s">
        <v>75</v>
      </c>
      <c r="D11" s="70"/>
      <c r="E11" s="70"/>
      <c r="F11" s="71"/>
      <c r="G11" s="70" t="s">
        <v>76</v>
      </c>
      <c r="H11" s="70"/>
      <c r="I11" s="70"/>
      <c r="J11" s="70"/>
      <c r="K11" s="70"/>
      <c r="L11" s="70"/>
      <c r="M11" s="70"/>
      <c r="N11" s="70"/>
    </row>
    <row r="12" spans="1:17" ht="10.5" customHeight="1" x14ac:dyDescent="0.2">
      <c r="A12" s="72" t="s">
        <v>68</v>
      </c>
      <c r="B12" s="62" t="s">
        <v>69</v>
      </c>
      <c r="C12" s="61">
        <v>49.352499999999999</v>
      </c>
      <c r="D12" s="61">
        <v>37.596200000000003</v>
      </c>
      <c r="E12" s="61" t="s">
        <v>51</v>
      </c>
      <c r="F12" s="61">
        <v>47.9131</v>
      </c>
      <c r="G12" s="61">
        <v>89.239900000000006</v>
      </c>
      <c r="H12" s="61">
        <v>91.947100000000006</v>
      </c>
      <c r="I12" s="61" t="s">
        <v>51</v>
      </c>
      <c r="J12" s="61">
        <v>90.6785</v>
      </c>
      <c r="K12" s="61"/>
      <c r="L12" s="61">
        <v>90.33</v>
      </c>
      <c r="M12" s="61"/>
      <c r="N12" s="61">
        <v>90.59859999999999</v>
      </c>
    </row>
    <row r="13" spans="1:17" ht="10.5" customHeight="1" x14ac:dyDescent="0.2">
      <c r="A13" s="49"/>
      <c r="B13" s="62" t="s">
        <v>70</v>
      </c>
      <c r="C13" s="61">
        <v>24.221899999999998</v>
      </c>
      <c r="D13" s="61">
        <v>24.862300000000001</v>
      </c>
      <c r="E13" s="61"/>
      <c r="F13" s="61">
        <v>24.3279</v>
      </c>
      <c r="G13" s="61">
        <v>39.839200000000005</v>
      </c>
      <c r="H13" s="61">
        <v>50.768199999999993</v>
      </c>
      <c r="I13" s="61" t="s">
        <v>51</v>
      </c>
      <c r="J13" s="61">
        <v>59.800600000000003</v>
      </c>
      <c r="K13" s="61" t="s">
        <v>51</v>
      </c>
      <c r="L13" s="61">
        <v>77.085400000000007</v>
      </c>
      <c r="M13" s="61" t="s">
        <v>51</v>
      </c>
      <c r="N13" s="61">
        <v>51.8155</v>
      </c>
      <c r="Q13" s="48" t="s">
        <v>77</v>
      </c>
    </row>
    <row r="14" spans="1:17" ht="10.5" customHeight="1" x14ac:dyDescent="0.2">
      <c r="A14" s="64"/>
      <c r="B14" s="65" t="s">
        <v>66</v>
      </c>
      <c r="C14" s="66">
        <v>37.078600000000002</v>
      </c>
      <c r="D14" s="66">
        <v>30.450500000000002</v>
      </c>
      <c r="E14" s="66" t="s">
        <v>51</v>
      </c>
      <c r="F14" s="66">
        <v>36.153400000000005</v>
      </c>
      <c r="G14" s="66">
        <v>61.821300000000001</v>
      </c>
      <c r="H14" s="66">
        <v>69.325800000000001</v>
      </c>
      <c r="I14" s="67" t="s">
        <v>51</v>
      </c>
      <c r="J14" s="66">
        <v>75.633499999999998</v>
      </c>
      <c r="K14" s="67" t="s">
        <v>51</v>
      </c>
      <c r="L14" s="66">
        <v>83.755900000000011</v>
      </c>
      <c r="M14" s="66" t="s">
        <v>51</v>
      </c>
      <c r="N14" s="66">
        <v>69.8904</v>
      </c>
    </row>
    <row r="15" spans="1:17" ht="10.5" customHeight="1" x14ac:dyDescent="0.2">
      <c r="A15" s="64" t="s">
        <v>78</v>
      </c>
      <c r="B15" s="62" t="s">
        <v>72</v>
      </c>
      <c r="C15" s="61">
        <v>32.209600000000002</v>
      </c>
      <c r="D15" s="61">
        <v>28.047100000000004</v>
      </c>
      <c r="E15" s="61" t="s">
        <v>51</v>
      </c>
      <c r="F15" s="61">
        <v>31.515999999999998</v>
      </c>
      <c r="G15" s="61">
        <v>66.021300000000011</v>
      </c>
      <c r="H15" s="61">
        <v>70.852899999999991</v>
      </c>
      <c r="I15" s="61" t="s">
        <v>51</v>
      </c>
      <c r="J15" s="61">
        <v>75.857699999999994</v>
      </c>
      <c r="K15" s="61" t="s">
        <v>51</v>
      </c>
      <c r="L15" s="61">
        <v>83.501199999999997</v>
      </c>
      <c r="M15" s="61" t="s">
        <v>51</v>
      </c>
      <c r="N15" s="61">
        <v>73.113500000000002</v>
      </c>
    </row>
    <row r="16" spans="1:17" ht="10.5" customHeight="1" x14ac:dyDescent="0.2">
      <c r="A16" s="64"/>
      <c r="B16" s="62" t="s">
        <v>73</v>
      </c>
      <c r="C16" s="63">
        <v>41.963699999999996</v>
      </c>
      <c r="D16" s="61">
        <v>33.353100000000005</v>
      </c>
      <c r="E16" s="63" t="s">
        <v>51</v>
      </c>
      <c r="F16" s="61">
        <v>40.860300000000002</v>
      </c>
      <c r="G16" s="63">
        <v>62.448599999999999</v>
      </c>
      <c r="H16" s="61">
        <v>68.441200000000009</v>
      </c>
      <c r="I16" s="61" t="s">
        <v>51</v>
      </c>
      <c r="J16" s="61">
        <v>74.859499999999997</v>
      </c>
      <c r="K16" s="61" t="s">
        <v>51</v>
      </c>
      <c r="L16" s="61">
        <v>85.091200000000001</v>
      </c>
      <c r="M16" s="61" t="s">
        <v>51</v>
      </c>
      <c r="N16" s="61">
        <v>68.154700000000005</v>
      </c>
      <c r="O16" s="73"/>
    </row>
    <row r="17" spans="1:16" ht="10.5" customHeight="1" x14ac:dyDescent="0.2">
      <c r="A17" s="64"/>
      <c r="B17" s="62" t="s">
        <v>74</v>
      </c>
      <c r="C17" s="61">
        <v>46.3996</v>
      </c>
      <c r="D17" s="61">
        <v>43.134399999999999</v>
      </c>
      <c r="E17" s="61"/>
      <c r="F17" s="61">
        <v>46.17</v>
      </c>
      <c r="G17" s="61">
        <v>56.189799999999998</v>
      </c>
      <c r="H17" s="61">
        <v>62.971400000000003</v>
      </c>
      <c r="I17" s="61" t="s">
        <v>51</v>
      </c>
      <c r="J17" s="61">
        <v>74.448700000000002</v>
      </c>
      <c r="K17" s="61" t="s">
        <v>51</v>
      </c>
      <c r="L17" s="61">
        <v>86.9422</v>
      </c>
      <c r="M17" s="61" t="s">
        <v>51</v>
      </c>
      <c r="N17" s="61">
        <v>60.082500000000003</v>
      </c>
    </row>
    <row r="18" spans="1:16" ht="2.25" customHeight="1" x14ac:dyDescent="0.2"/>
    <row r="19" spans="1:16" ht="9" customHeight="1" x14ac:dyDescent="0.2">
      <c r="A19" s="54"/>
      <c r="B19" s="68"/>
      <c r="C19" s="70" t="s">
        <v>79</v>
      </c>
      <c r="D19" s="70"/>
      <c r="E19" s="70"/>
      <c r="F19" s="70"/>
      <c r="G19" s="69" t="s">
        <v>80</v>
      </c>
      <c r="H19" s="70"/>
      <c r="I19" s="70"/>
      <c r="J19" s="70"/>
      <c r="K19" s="70"/>
      <c r="L19" s="70"/>
      <c r="M19" s="70"/>
      <c r="N19" s="70"/>
    </row>
    <row r="20" spans="1:16" ht="10.5" customHeight="1" x14ac:dyDescent="0.2">
      <c r="A20" s="72" t="s">
        <v>68</v>
      </c>
      <c r="B20" s="62" t="s">
        <v>69</v>
      </c>
      <c r="C20" s="61">
        <v>84.501599999999996</v>
      </c>
      <c r="D20" s="61">
        <v>55.831800000000001</v>
      </c>
      <c r="E20" s="61" t="s">
        <v>51</v>
      </c>
      <c r="F20" s="61">
        <v>71.872500000000002</v>
      </c>
      <c r="G20" s="61">
        <v>82.240700000000004</v>
      </c>
      <c r="H20" s="61">
        <v>83.2714</v>
      </c>
      <c r="I20" s="61"/>
      <c r="J20" s="61">
        <v>84.685500000000005</v>
      </c>
      <c r="K20" s="61"/>
      <c r="L20" s="61">
        <v>87.883700000000005</v>
      </c>
      <c r="M20" s="61"/>
      <c r="N20" s="61">
        <v>83.5685</v>
      </c>
      <c r="P20" s="74"/>
    </row>
    <row r="21" spans="1:16" ht="10.5" customHeight="1" x14ac:dyDescent="0.2">
      <c r="A21" s="49"/>
      <c r="B21" s="62" t="s">
        <v>70</v>
      </c>
      <c r="C21" s="63">
        <v>40.1462</v>
      </c>
      <c r="D21" s="61">
        <v>42.714500000000001</v>
      </c>
      <c r="E21" s="63"/>
      <c r="F21" s="61">
        <v>41.3309</v>
      </c>
      <c r="G21" s="63">
        <v>36.6586</v>
      </c>
      <c r="H21" s="61">
        <v>47.7485</v>
      </c>
      <c r="I21" s="61" t="s">
        <v>51</v>
      </c>
      <c r="J21" s="61">
        <v>55.054400000000001</v>
      </c>
      <c r="K21" s="61" t="s">
        <v>51</v>
      </c>
      <c r="L21" s="61">
        <v>68.516600000000011</v>
      </c>
      <c r="M21" s="61" t="s">
        <v>51</v>
      </c>
      <c r="N21" s="61">
        <v>42.924900000000001</v>
      </c>
    </row>
    <row r="22" spans="1:16" ht="10.5" customHeight="1" x14ac:dyDescent="0.2">
      <c r="A22" s="64"/>
      <c r="B22" s="65" t="s">
        <v>66</v>
      </c>
      <c r="C22" s="66">
        <v>62.248000000000005</v>
      </c>
      <c r="D22" s="66">
        <v>49.094999999999999</v>
      </c>
      <c r="E22" s="66" t="s">
        <v>51</v>
      </c>
      <c r="F22" s="66">
        <v>56.386899999999997</v>
      </c>
      <c r="G22" s="66">
        <v>56.289100000000005</v>
      </c>
      <c r="H22" s="66">
        <v>63.368000000000002</v>
      </c>
      <c r="I22" s="67" t="s">
        <v>51</v>
      </c>
      <c r="J22" s="66">
        <v>71.860399999999998</v>
      </c>
      <c r="K22" s="67" t="s">
        <v>51</v>
      </c>
      <c r="L22" s="66">
        <v>80.762500000000003</v>
      </c>
      <c r="M22" s="66" t="s">
        <v>51</v>
      </c>
      <c r="N22" s="66">
        <v>61.8996</v>
      </c>
    </row>
    <row r="23" spans="1:16" ht="10.5" customHeight="1" x14ac:dyDescent="0.2">
      <c r="A23" s="75" t="s">
        <v>78</v>
      </c>
      <c r="B23" s="62" t="s">
        <v>72</v>
      </c>
      <c r="C23" s="61">
        <v>63.632800000000003</v>
      </c>
      <c r="D23" s="61">
        <v>47.497900000000001</v>
      </c>
      <c r="E23" s="61" t="s">
        <v>51</v>
      </c>
      <c r="F23" s="61">
        <v>55.213100000000004</v>
      </c>
      <c r="G23" s="61">
        <v>55.884599999999992</v>
      </c>
      <c r="H23" s="61">
        <v>62.267600000000002</v>
      </c>
      <c r="I23" s="61" t="s">
        <v>51</v>
      </c>
      <c r="J23" s="61">
        <v>70.632300000000001</v>
      </c>
      <c r="K23" s="61" t="s">
        <v>51</v>
      </c>
      <c r="L23" s="61">
        <v>80.467999999999989</v>
      </c>
      <c r="M23" s="61" t="s">
        <v>51</v>
      </c>
      <c r="N23" s="61">
        <v>62.824400000000004</v>
      </c>
    </row>
    <row r="24" spans="1:16" ht="10.5" customHeight="1" x14ac:dyDescent="0.2">
      <c r="A24" s="64"/>
      <c r="B24" s="62" t="s">
        <v>73</v>
      </c>
      <c r="C24" s="63">
        <v>62.493699999999997</v>
      </c>
      <c r="D24" s="61">
        <v>55.436700000000002</v>
      </c>
      <c r="E24" s="63" t="s">
        <v>51</v>
      </c>
      <c r="F24" s="61">
        <v>59.783600000000007</v>
      </c>
      <c r="G24" s="63">
        <v>57.1524</v>
      </c>
      <c r="H24" s="61">
        <v>68.536799999999999</v>
      </c>
      <c r="I24" s="61" t="s">
        <v>51</v>
      </c>
      <c r="J24" s="61">
        <v>82.513599999999997</v>
      </c>
      <c r="K24" s="61" t="s">
        <v>51</v>
      </c>
      <c r="L24" s="61">
        <v>85.210399999999993</v>
      </c>
      <c r="M24" s="61"/>
      <c r="N24" s="61">
        <v>62.006099999999996</v>
      </c>
    </row>
    <row r="25" spans="1:16" ht="10.5" customHeight="1" x14ac:dyDescent="0.2">
      <c r="A25" s="49"/>
      <c r="B25" s="76" t="s">
        <v>74</v>
      </c>
      <c r="C25" s="67">
        <v>59.128099999999996</v>
      </c>
      <c r="D25" s="67">
        <v>55.003500000000003</v>
      </c>
      <c r="E25" s="67"/>
      <c r="F25" s="67">
        <v>58.262899999999995</v>
      </c>
      <c r="G25" s="67">
        <v>56.647400000000005</v>
      </c>
      <c r="H25" s="67">
        <v>69.181700000000006</v>
      </c>
      <c r="I25" s="67" t="s">
        <v>51</v>
      </c>
      <c r="J25" s="67">
        <v>77.512900000000002</v>
      </c>
      <c r="K25" s="67"/>
      <c r="L25" s="67">
        <v>81.1875</v>
      </c>
      <c r="M25" s="67"/>
      <c r="N25" s="67">
        <v>58.396999999999998</v>
      </c>
    </row>
    <row r="26" spans="1:16" s="79" customFormat="1" ht="11.25" customHeight="1" x14ac:dyDescent="0.2">
      <c r="A26" s="77" t="s">
        <v>81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</row>
    <row r="27" spans="1:16" s="79" customFormat="1" ht="18" customHeight="1" x14ac:dyDescent="0.2">
      <c r="A27" s="80" t="s">
        <v>60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</sheetData>
  <mergeCells count="16">
    <mergeCell ref="A20:A22"/>
    <mergeCell ref="A23:A25"/>
    <mergeCell ref="A26:N26"/>
    <mergeCell ref="A27:N27"/>
    <mergeCell ref="C11:F11"/>
    <mergeCell ref="G11:N11"/>
    <mergeCell ref="A12:A14"/>
    <mergeCell ref="A15:A17"/>
    <mergeCell ref="C19:F19"/>
    <mergeCell ref="G19:N19"/>
    <mergeCell ref="A1:N1"/>
    <mergeCell ref="A2:B2"/>
    <mergeCell ref="C3:F3"/>
    <mergeCell ref="G3:N3"/>
    <mergeCell ref="A4:A6"/>
    <mergeCell ref="A7:A9"/>
  </mergeCell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18"/>
  <sheetViews>
    <sheetView view="pageBreakPreview" zoomScaleNormal="100" workbookViewId="0">
      <selection activeCell="D28" sqref="D28"/>
    </sheetView>
  </sheetViews>
  <sheetFormatPr baseColWidth="10" defaultRowHeight="12.75" x14ac:dyDescent="0.2"/>
  <cols>
    <col min="1" max="1" width="17.28515625" style="48" customWidth="1"/>
    <col min="2" max="2" width="8.28515625" style="48" customWidth="1"/>
    <col min="3" max="3" width="0.7109375" style="48" customWidth="1"/>
    <col min="4" max="4" width="8.28515625" style="48" customWidth="1"/>
    <col min="5" max="5" width="0.7109375" style="48" customWidth="1"/>
    <col min="6" max="6" width="8.42578125" style="48" customWidth="1"/>
    <col min="7" max="7" width="0.7109375" style="48" customWidth="1"/>
    <col min="8" max="9" width="8.28515625" style="48" customWidth="1"/>
    <col min="10" max="10" width="8" style="48" customWidth="1"/>
    <col min="11" max="11" width="9" style="48" customWidth="1"/>
    <col min="12" max="12" width="0.28515625" style="79" customWidth="1"/>
    <col min="13" max="24" width="4" style="48" customWidth="1"/>
    <col min="25" max="16384" width="11.42578125" style="48"/>
  </cols>
  <sheetData>
    <row r="1" spans="1:25" ht="16.5" customHeight="1" x14ac:dyDescent="0.2">
      <c r="A1" s="110" t="s">
        <v>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5" ht="3" customHeight="1" x14ac:dyDescent="0.2">
      <c r="Y2" s="81"/>
    </row>
    <row r="3" spans="1:25" ht="12.75" customHeight="1" x14ac:dyDescent="0.2">
      <c r="A3" s="108" t="s">
        <v>97</v>
      </c>
      <c r="B3" s="70" t="s">
        <v>95</v>
      </c>
      <c r="C3" s="70"/>
      <c r="D3" s="70"/>
      <c r="E3" s="70"/>
      <c r="F3" s="70"/>
      <c r="G3" s="101"/>
      <c r="H3" s="70" t="s">
        <v>65</v>
      </c>
      <c r="I3" s="70"/>
      <c r="J3" s="71"/>
      <c r="K3" s="70" t="s">
        <v>96</v>
      </c>
      <c r="L3" s="109"/>
      <c r="M3" s="70" t="s">
        <v>95</v>
      </c>
      <c r="N3" s="70"/>
      <c r="O3" s="70"/>
      <c r="P3" s="70"/>
      <c r="Q3" s="70"/>
      <c r="R3" s="71"/>
      <c r="S3" s="70" t="s">
        <v>65</v>
      </c>
      <c r="T3" s="70"/>
      <c r="U3" s="70"/>
      <c r="V3" s="70"/>
      <c r="W3" s="70"/>
      <c r="X3" s="70"/>
    </row>
    <row r="4" spans="1:25" x14ac:dyDescent="0.2">
      <c r="A4" s="108"/>
      <c r="B4" s="57" t="s">
        <v>69</v>
      </c>
      <c r="C4" s="107"/>
      <c r="D4" s="57" t="s">
        <v>70</v>
      </c>
      <c r="E4" s="107"/>
      <c r="F4" s="57" t="s">
        <v>66</v>
      </c>
      <c r="G4" s="101"/>
      <c r="H4" s="57" t="s">
        <v>69</v>
      </c>
      <c r="I4" s="57" t="s">
        <v>70</v>
      </c>
      <c r="J4" s="58" t="s">
        <v>66</v>
      </c>
      <c r="K4" s="59"/>
      <c r="L4" s="100"/>
      <c r="M4" s="105" t="s">
        <v>69</v>
      </c>
      <c r="N4" s="105"/>
      <c r="O4" s="105" t="s">
        <v>70</v>
      </c>
      <c r="P4" s="105"/>
      <c r="Q4" s="105" t="s">
        <v>66</v>
      </c>
      <c r="R4" s="106"/>
      <c r="S4" s="105" t="s">
        <v>69</v>
      </c>
      <c r="T4" s="105"/>
      <c r="U4" s="105" t="s">
        <v>70</v>
      </c>
      <c r="V4" s="105"/>
      <c r="W4" s="105" t="s">
        <v>66</v>
      </c>
      <c r="X4" s="105"/>
      <c r="Y4" s="81"/>
    </row>
    <row r="5" spans="1:25" ht="15" customHeight="1" x14ac:dyDescent="0.2">
      <c r="A5" s="104"/>
      <c r="B5" s="59"/>
      <c r="C5" s="101"/>
      <c r="D5" s="59"/>
      <c r="E5" s="101"/>
      <c r="F5" s="59"/>
      <c r="G5" s="101"/>
      <c r="H5" s="59"/>
      <c r="I5" s="59"/>
      <c r="J5" s="103"/>
      <c r="K5" s="101"/>
      <c r="L5" s="100"/>
      <c r="M5" s="101" t="s">
        <v>94</v>
      </c>
      <c r="N5" s="101" t="s">
        <v>93</v>
      </c>
      <c r="O5" s="101" t="s">
        <v>94</v>
      </c>
      <c r="P5" s="101" t="s">
        <v>93</v>
      </c>
      <c r="Q5" s="101" t="s">
        <v>94</v>
      </c>
      <c r="R5" s="102" t="s">
        <v>93</v>
      </c>
      <c r="S5" s="101" t="s">
        <v>94</v>
      </c>
      <c r="T5" s="101" t="s">
        <v>93</v>
      </c>
      <c r="U5" s="101" t="s">
        <v>94</v>
      </c>
      <c r="V5" s="101" t="s">
        <v>93</v>
      </c>
      <c r="W5" s="101" t="s">
        <v>94</v>
      </c>
      <c r="X5" s="101" t="s">
        <v>93</v>
      </c>
    </row>
    <row r="6" spans="1:25" ht="12.75" customHeight="1" x14ac:dyDescent="0.2">
      <c r="A6" s="95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5" x14ac:dyDescent="0.2">
      <c r="A7" s="94" t="s">
        <v>89</v>
      </c>
      <c r="B7" s="89">
        <v>6402257</v>
      </c>
      <c r="C7" s="89"/>
      <c r="D7" s="89">
        <v>6244143</v>
      </c>
      <c r="E7" s="89"/>
      <c r="F7" s="89">
        <v>12646400</v>
      </c>
      <c r="G7" s="89"/>
      <c r="H7" s="89">
        <v>2537615</v>
      </c>
      <c r="I7" s="89">
        <v>2799738</v>
      </c>
      <c r="J7" s="89">
        <v>5337353</v>
      </c>
      <c r="K7" s="99">
        <v>17991099</v>
      </c>
      <c r="L7" s="92"/>
      <c r="M7" s="91" t="s">
        <v>88</v>
      </c>
      <c r="N7" s="91" t="s">
        <v>88</v>
      </c>
      <c r="O7" s="91" t="s">
        <v>88</v>
      </c>
      <c r="P7" s="91" t="s">
        <v>88</v>
      </c>
      <c r="Q7" s="91" t="s">
        <v>88</v>
      </c>
      <c r="R7" s="91" t="s">
        <v>88</v>
      </c>
      <c r="S7" s="91" t="s">
        <v>88</v>
      </c>
      <c r="T7" s="91" t="s">
        <v>88</v>
      </c>
      <c r="U7" s="91" t="s">
        <v>88</v>
      </c>
      <c r="V7" s="91" t="s">
        <v>88</v>
      </c>
      <c r="W7" s="91" t="s">
        <v>88</v>
      </c>
      <c r="X7" s="91" t="s">
        <v>88</v>
      </c>
    </row>
    <row r="8" spans="1:25" ht="10.5" customHeight="1" x14ac:dyDescent="0.2">
      <c r="A8" s="90" t="s">
        <v>91</v>
      </c>
      <c r="B8" s="61">
        <v>35.111599999999996</v>
      </c>
      <c r="C8" s="61" t="s">
        <v>51</v>
      </c>
      <c r="D8" s="61">
        <v>35.102699999999999</v>
      </c>
      <c r="E8" s="61" t="s">
        <v>51</v>
      </c>
      <c r="F8" s="61">
        <v>35.107199999999999</v>
      </c>
      <c r="G8" s="61" t="s">
        <v>51</v>
      </c>
      <c r="H8" s="61">
        <v>55.785799999999995</v>
      </c>
      <c r="I8" s="61">
        <v>51.865799999999993</v>
      </c>
      <c r="J8" s="63">
        <v>53.729499999999994</v>
      </c>
      <c r="K8" s="61">
        <v>40.628606283772825</v>
      </c>
      <c r="L8" s="88"/>
      <c r="M8" s="86">
        <v>0.34021790000000002</v>
      </c>
      <c r="N8" s="86">
        <v>0.36201324000000001</v>
      </c>
      <c r="O8" s="86">
        <v>0.33957359999999998</v>
      </c>
      <c r="P8" s="86">
        <v>0.36248014000000001</v>
      </c>
      <c r="Q8" s="86">
        <v>0.34217059999999999</v>
      </c>
      <c r="R8" s="86">
        <v>0.35997296000000001</v>
      </c>
      <c r="S8" s="86">
        <v>0.54074339999999999</v>
      </c>
      <c r="T8" s="86">
        <v>0.57497193999999996</v>
      </c>
      <c r="U8" s="86">
        <v>0.50234049999999997</v>
      </c>
      <c r="V8" s="86">
        <v>0.53497587999999996</v>
      </c>
      <c r="W8" s="86">
        <v>0.52473700000000001</v>
      </c>
      <c r="X8" s="86">
        <v>0.54985371999999999</v>
      </c>
      <c r="Y8" s="81"/>
    </row>
    <row r="9" spans="1:25" s="79" customFormat="1" ht="2.25" customHeight="1" x14ac:dyDescent="0.2">
      <c r="A9" s="98"/>
      <c r="B9" s="88"/>
      <c r="C9" s="88"/>
      <c r="D9" s="88"/>
      <c r="E9" s="88"/>
      <c r="F9" s="88"/>
      <c r="G9" s="88"/>
      <c r="H9" s="88"/>
      <c r="I9" s="88"/>
      <c r="J9" s="97"/>
      <c r="K9" s="88"/>
      <c r="L9" s="88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96"/>
    </row>
    <row r="10" spans="1:25" ht="12" customHeight="1" x14ac:dyDescent="0.2">
      <c r="A10" s="95" t="s">
        <v>90</v>
      </c>
      <c r="B10" s="61"/>
      <c r="C10" s="61"/>
      <c r="D10" s="61"/>
      <c r="E10" s="61"/>
      <c r="F10" s="61"/>
      <c r="G10" s="61"/>
      <c r="H10" s="61"/>
      <c r="I10" s="61"/>
      <c r="J10" s="63"/>
      <c r="K10" s="61"/>
      <c r="L10" s="88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1"/>
    </row>
    <row r="11" spans="1:25" x14ac:dyDescent="0.2">
      <c r="A11" s="94" t="s">
        <v>89</v>
      </c>
      <c r="B11" s="92">
        <v>6402324</v>
      </c>
      <c r="C11" s="92"/>
      <c r="D11" s="93">
        <v>6244143</v>
      </c>
      <c r="E11" s="93"/>
      <c r="F11" s="93">
        <v>12646467</v>
      </c>
      <c r="G11" s="93"/>
      <c r="H11" s="93">
        <v>2537615</v>
      </c>
      <c r="I11" s="93">
        <v>2799738</v>
      </c>
      <c r="J11" s="93">
        <v>5337353</v>
      </c>
      <c r="K11" s="92">
        <v>17991166</v>
      </c>
      <c r="L11" s="92"/>
      <c r="M11" s="91" t="s">
        <v>88</v>
      </c>
      <c r="N11" s="91" t="s">
        <v>88</v>
      </c>
      <c r="O11" s="91" t="s">
        <v>88</v>
      </c>
      <c r="P11" s="91" t="s">
        <v>88</v>
      </c>
      <c r="Q11" s="91" t="s">
        <v>88</v>
      </c>
      <c r="R11" s="91" t="s">
        <v>88</v>
      </c>
      <c r="S11" s="91" t="s">
        <v>88</v>
      </c>
      <c r="T11" s="91" t="s">
        <v>88</v>
      </c>
      <c r="U11" s="91" t="s">
        <v>88</v>
      </c>
      <c r="V11" s="91" t="s">
        <v>88</v>
      </c>
      <c r="W11" s="91" t="s">
        <v>88</v>
      </c>
      <c r="X11" s="91" t="s">
        <v>88</v>
      </c>
      <c r="Y11" s="81"/>
    </row>
    <row r="12" spans="1:25" ht="13.5" customHeight="1" x14ac:dyDescent="0.2">
      <c r="A12" s="90" t="s">
        <v>87</v>
      </c>
      <c r="B12" s="61">
        <v>76.026499999999999</v>
      </c>
      <c r="C12" s="61"/>
      <c r="D12" s="61">
        <v>62.674900000000001</v>
      </c>
      <c r="E12" s="61" t="s">
        <v>51</v>
      </c>
      <c r="F12" s="61">
        <v>69.434200000000004</v>
      </c>
      <c r="G12" s="89" t="s">
        <v>51</v>
      </c>
      <c r="H12" s="61">
        <v>77.428200000000004</v>
      </c>
      <c r="I12" s="61">
        <v>71.106899999999996</v>
      </c>
      <c r="J12" s="61">
        <v>74.112300000000005</v>
      </c>
      <c r="K12" s="61">
        <v>70.798813150854144</v>
      </c>
      <c r="L12" s="88"/>
      <c r="M12" s="86">
        <v>0.75111329999999998</v>
      </c>
      <c r="N12" s="86">
        <v>0.76941647000000002</v>
      </c>
      <c r="O12" s="87">
        <v>0.61595800000000001</v>
      </c>
      <c r="P12" s="87">
        <v>0.6375402</v>
      </c>
      <c r="Q12" s="87">
        <v>0.68640537999999995</v>
      </c>
      <c r="R12" s="87">
        <v>0.70227859000000004</v>
      </c>
      <c r="S12" s="87">
        <v>0.75931850000000001</v>
      </c>
      <c r="T12" s="87">
        <v>0.78924585000000003</v>
      </c>
      <c r="U12" s="87">
        <v>0.69664789999999999</v>
      </c>
      <c r="V12" s="87">
        <v>0.72548948000000002</v>
      </c>
      <c r="W12" s="86">
        <v>0.72971691999999999</v>
      </c>
      <c r="X12" s="86">
        <v>0.75252943000000005</v>
      </c>
      <c r="Y12" s="81"/>
    </row>
    <row r="13" spans="1:25" ht="13.5" customHeight="1" x14ac:dyDescent="0.2">
      <c r="A13" s="83" t="s">
        <v>86</v>
      </c>
      <c r="B13" s="83"/>
      <c r="C13" s="83"/>
      <c r="D13" s="83"/>
      <c r="E13" s="83"/>
      <c r="Y13" s="85"/>
    </row>
    <row r="14" spans="1:25" ht="11.25" customHeight="1" x14ac:dyDescent="0.2">
      <c r="A14" s="83" t="s">
        <v>85</v>
      </c>
      <c r="B14" s="83"/>
      <c r="C14" s="83"/>
      <c r="D14" s="83"/>
      <c r="E14" s="83"/>
      <c r="Y14" s="81"/>
    </row>
    <row r="15" spans="1:25" ht="9.75" customHeight="1" x14ac:dyDescent="0.2">
      <c r="A15" s="84" t="s">
        <v>84</v>
      </c>
      <c r="B15" s="83"/>
      <c r="C15" s="83"/>
      <c r="D15" s="83"/>
      <c r="E15" s="83"/>
      <c r="Y15" s="81"/>
    </row>
    <row r="16" spans="1:25" ht="9.75" customHeight="1" x14ac:dyDescent="0.2">
      <c r="A16" s="84" t="s">
        <v>83</v>
      </c>
      <c r="B16" s="83"/>
      <c r="C16" s="83"/>
      <c r="D16" s="83"/>
      <c r="E16" s="83"/>
      <c r="Y16" s="81"/>
    </row>
    <row r="17" spans="1:25" x14ac:dyDescent="0.2">
      <c r="A17" s="82" t="s">
        <v>82</v>
      </c>
      <c r="B17" s="82"/>
      <c r="C17" s="82"/>
      <c r="D17" s="82"/>
      <c r="E17" s="82"/>
      <c r="Y17" s="81"/>
    </row>
    <row r="18" spans="1:25" x14ac:dyDescent="0.2">
      <c r="Y18" s="81"/>
    </row>
  </sheetData>
  <mergeCells count="19">
    <mergeCell ref="A1:X1"/>
    <mergeCell ref="Q4:R4"/>
    <mergeCell ref="S4:T4"/>
    <mergeCell ref="U4:V4"/>
    <mergeCell ref="W4:X4"/>
    <mergeCell ref="M3:R3"/>
    <mergeCell ref="S3:X3"/>
    <mergeCell ref="B4:B5"/>
    <mergeCell ref="D4:D5"/>
    <mergeCell ref="F4:F5"/>
    <mergeCell ref="O4:P4"/>
    <mergeCell ref="A3:A4"/>
    <mergeCell ref="B3:F3"/>
    <mergeCell ref="H3:J3"/>
    <mergeCell ref="K3:K4"/>
    <mergeCell ref="H4:H5"/>
    <mergeCell ref="I4:I5"/>
    <mergeCell ref="J4:J5"/>
    <mergeCell ref="M4:N4"/>
  </mergeCells>
  <pageMargins left="0.75" right="0.75" top="1" bottom="1" header="0" footer="0"/>
  <pageSetup scale="72" orientation="portrait" r:id="rId1"/>
  <headerFooter alignWithMargins="0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27"/>
  <sheetViews>
    <sheetView workbookViewId="0">
      <selection activeCell="B29" sqref="B29"/>
    </sheetView>
  </sheetViews>
  <sheetFormatPr baseColWidth="10" defaultRowHeight="12.75" x14ac:dyDescent="0.2"/>
  <cols>
    <col min="1" max="1" width="9.85546875" style="48" customWidth="1"/>
    <col min="2" max="2" width="8.7109375" style="62" customWidth="1"/>
    <col min="3" max="3" width="8.5703125" style="111" customWidth="1"/>
    <col min="4" max="4" width="10.140625" style="111" customWidth="1"/>
    <col min="5" max="5" width="9" style="111" customWidth="1"/>
    <col min="6" max="6" width="8.85546875" style="111" customWidth="1"/>
    <col min="7" max="7" width="8.7109375" style="111" customWidth="1"/>
    <col min="8" max="9" width="7.7109375" style="111" customWidth="1"/>
    <col min="10" max="10" width="8.42578125" style="111" customWidth="1"/>
    <col min="11" max="13" width="0" style="48" hidden="1" customWidth="1"/>
    <col min="14" max="16384" width="11.42578125" style="48"/>
  </cols>
  <sheetData>
    <row r="1" spans="1:14" ht="14.25" customHeight="1" x14ac:dyDescent="0.2">
      <c r="A1" s="121" t="s">
        <v>106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4" ht="30.75" customHeight="1" x14ac:dyDescent="0.2">
      <c r="A2" s="49" t="s">
        <v>64</v>
      </c>
      <c r="B2" s="50"/>
      <c r="C2" s="119" t="s">
        <v>58</v>
      </c>
      <c r="D2" s="119" t="s">
        <v>65</v>
      </c>
      <c r="E2" s="119" t="s">
        <v>105</v>
      </c>
      <c r="F2" s="120" t="s">
        <v>37</v>
      </c>
      <c r="G2" s="119" t="s">
        <v>36</v>
      </c>
      <c r="H2" s="119" t="s">
        <v>38</v>
      </c>
      <c r="I2" s="119" t="s">
        <v>67</v>
      </c>
      <c r="J2" s="119" t="s">
        <v>105</v>
      </c>
    </row>
    <row r="3" spans="1:14" ht="13.5" customHeight="1" x14ac:dyDescent="0.2">
      <c r="A3" s="54"/>
      <c r="B3" s="55"/>
      <c r="C3" s="56" t="s">
        <v>40</v>
      </c>
      <c r="D3" s="57"/>
      <c r="E3" s="58"/>
      <c r="F3" s="59" t="s">
        <v>41</v>
      </c>
      <c r="G3" s="59"/>
      <c r="H3" s="59"/>
      <c r="I3" s="59"/>
      <c r="J3" s="59"/>
    </row>
    <row r="4" spans="1:14" x14ac:dyDescent="0.2">
      <c r="A4" s="49" t="s">
        <v>102</v>
      </c>
      <c r="B4" s="60" t="s">
        <v>69</v>
      </c>
      <c r="C4" s="114">
        <v>6402324</v>
      </c>
      <c r="D4" s="114">
        <v>2537615</v>
      </c>
      <c r="E4" s="114">
        <v>8943218</v>
      </c>
      <c r="F4" s="114">
        <v>9313230</v>
      </c>
      <c r="G4" s="114">
        <v>6738514</v>
      </c>
      <c r="H4" s="114">
        <v>3204659</v>
      </c>
      <c r="I4" s="114">
        <v>3644493</v>
      </c>
      <c r="J4" s="114">
        <v>22916338</v>
      </c>
      <c r="K4" s="89">
        <f>SUM(F4:I4)</f>
        <v>22900896</v>
      </c>
      <c r="L4" s="81">
        <f>K4-J4</f>
        <v>-15442</v>
      </c>
      <c r="M4" s="112">
        <f>L4+L5</f>
        <v>-28865</v>
      </c>
    </row>
    <row r="5" spans="1:14" x14ac:dyDescent="0.2">
      <c r="A5" s="49"/>
      <c r="B5" s="62" t="s">
        <v>70</v>
      </c>
      <c r="C5" s="118">
        <v>6244143</v>
      </c>
      <c r="D5" s="118">
        <v>2799738</v>
      </c>
      <c r="E5" s="114">
        <v>9047948</v>
      </c>
      <c r="F5" s="118">
        <v>11970326</v>
      </c>
      <c r="G5" s="118">
        <v>8312940</v>
      </c>
      <c r="H5" s="114">
        <v>2883063</v>
      </c>
      <c r="I5" s="118">
        <v>3042789</v>
      </c>
      <c r="J5" s="118">
        <v>26222541</v>
      </c>
      <c r="K5" s="89">
        <f>SUM(F5:I5)</f>
        <v>26209118</v>
      </c>
      <c r="L5" s="81">
        <f>K5-J5</f>
        <v>-13423</v>
      </c>
      <c r="M5" s="112"/>
    </row>
    <row r="6" spans="1:14" x14ac:dyDescent="0.2">
      <c r="A6" s="64"/>
      <c r="B6" s="116" t="s">
        <v>66</v>
      </c>
      <c r="C6" s="115">
        <v>12646467</v>
      </c>
      <c r="D6" s="115">
        <v>5337353</v>
      </c>
      <c r="E6" s="115">
        <v>17991166</v>
      </c>
      <c r="F6" s="115">
        <v>21283556</v>
      </c>
      <c r="G6" s="115">
        <v>15051454</v>
      </c>
      <c r="H6" s="115">
        <v>6087722</v>
      </c>
      <c r="I6" s="115">
        <v>6687282</v>
      </c>
      <c r="J6" s="115">
        <v>49138879</v>
      </c>
      <c r="K6" s="89">
        <f>SUM(F6:I6)</f>
        <v>49110014</v>
      </c>
      <c r="L6" s="81">
        <f>J6-K6</f>
        <v>28865</v>
      </c>
    </row>
    <row r="7" spans="1:14" x14ac:dyDescent="0.2">
      <c r="A7" s="64" t="s">
        <v>104</v>
      </c>
      <c r="B7" s="62" t="s">
        <v>72</v>
      </c>
      <c r="C7" s="114">
        <v>7614126</v>
      </c>
      <c r="D7" s="114">
        <v>4191626</v>
      </c>
      <c r="E7" s="114">
        <v>11809907</v>
      </c>
      <c r="F7" s="114">
        <v>11057304</v>
      </c>
      <c r="G7" s="114">
        <v>11280191</v>
      </c>
      <c r="H7" s="114">
        <v>5021050</v>
      </c>
      <c r="I7" s="114">
        <v>5992901</v>
      </c>
      <c r="J7" s="114">
        <v>33372588</v>
      </c>
      <c r="K7" s="89">
        <f>SUM(F7:I7)</f>
        <v>33351446</v>
      </c>
      <c r="L7" s="81">
        <f>J7-K7</f>
        <v>21142</v>
      </c>
      <c r="M7" s="112">
        <f>SUM(L7:L9)</f>
        <v>28865</v>
      </c>
    </row>
    <row r="8" spans="1:14" x14ac:dyDescent="0.2">
      <c r="A8" s="64"/>
      <c r="B8" s="62" t="s">
        <v>73</v>
      </c>
      <c r="C8" s="114">
        <v>1791978</v>
      </c>
      <c r="D8" s="114">
        <v>607811</v>
      </c>
      <c r="E8" s="114">
        <v>2399789</v>
      </c>
      <c r="F8" s="114">
        <v>3364736</v>
      </c>
      <c r="G8" s="114">
        <v>1780407</v>
      </c>
      <c r="H8" s="114">
        <v>655930</v>
      </c>
      <c r="I8" s="114">
        <v>464315</v>
      </c>
      <c r="J8" s="114">
        <v>6270571</v>
      </c>
      <c r="K8" s="89">
        <f>SUM(F8:I8)</f>
        <v>6265388</v>
      </c>
      <c r="L8" s="81">
        <f>J8-K8</f>
        <v>5183</v>
      </c>
      <c r="M8" s="112"/>
    </row>
    <row r="9" spans="1:14" x14ac:dyDescent="0.2">
      <c r="A9" s="64"/>
      <c r="B9" s="62" t="s">
        <v>74</v>
      </c>
      <c r="C9" s="114">
        <v>3240363</v>
      </c>
      <c r="D9" s="114">
        <v>537916</v>
      </c>
      <c r="E9" s="114">
        <v>3781470</v>
      </c>
      <c r="F9" s="114">
        <v>6861516</v>
      </c>
      <c r="G9" s="114">
        <v>1990856</v>
      </c>
      <c r="H9" s="114">
        <v>410742</v>
      </c>
      <c r="I9" s="114">
        <v>230066</v>
      </c>
      <c r="J9" s="114">
        <v>9495720</v>
      </c>
      <c r="K9" s="89">
        <f>SUM(F9:I9)</f>
        <v>9493180</v>
      </c>
      <c r="L9" s="81">
        <f>J9-K9</f>
        <v>2540</v>
      </c>
      <c r="M9" s="112"/>
      <c r="N9" s="81"/>
    </row>
    <row r="10" spans="1:14" ht="1.5" customHeight="1" x14ac:dyDescent="0.2">
      <c r="C10" s="117"/>
      <c r="D10" s="117"/>
      <c r="E10" s="117"/>
      <c r="F10" s="117">
        <v>82.50269999999999</v>
      </c>
      <c r="G10" s="117"/>
      <c r="H10" s="117"/>
      <c r="I10" s="117"/>
      <c r="J10" s="117"/>
    </row>
    <row r="11" spans="1:14" ht="12.75" customHeight="1" x14ac:dyDescent="0.2">
      <c r="A11" s="54"/>
      <c r="B11" s="68"/>
      <c r="C11" s="69" t="s">
        <v>75</v>
      </c>
      <c r="D11" s="70"/>
      <c r="E11" s="71"/>
      <c r="F11" s="70" t="s">
        <v>103</v>
      </c>
      <c r="G11" s="70"/>
      <c r="H11" s="70"/>
      <c r="I11" s="70"/>
      <c r="J11" s="70"/>
    </row>
    <row r="12" spans="1:14" x14ac:dyDescent="0.2">
      <c r="A12" s="72" t="s">
        <v>102</v>
      </c>
      <c r="B12" s="62" t="s">
        <v>69</v>
      </c>
      <c r="C12" s="114">
        <v>3872799</v>
      </c>
      <c r="D12" s="114">
        <v>540334</v>
      </c>
      <c r="E12" s="114">
        <v>4413133</v>
      </c>
      <c r="F12" s="114">
        <v>4576176</v>
      </c>
      <c r="G12" s="114">
        <v>4950622</v>
      </c>
      <c r="H12" s="114">
        <v>2338301</v>
      </c>
      <c r="I12" s="114">
        <v>2285549</v>
      </c>
      <c r="J12" s="114">
        <v>14159135</v>
      </c>
      <c r="K12" s="89">
        <f>SUM(F12:I12)</f>
        <v>14150648</v>
      </c>
      <c r="L12" s="81">
        <f>K12-J12</f>
        <v>-8487</v>
      </c>
      <c r="M12" s="112">
        <f>L12+L13</f>
        <v>-13341</v>
      </c>
    </row>
    <row r="13" spans="1:14" x14ac:dyDescent="0.2">
      <c r="A13" s="49"/>
      <c r="B13" s="62" t="s">
        <v>70</v>
      </c>
      <c r="C13" s="114">
        <v>3697248</v>
      </c>
      <c r="D13" s="114">
        <v>690929</v>
      </c>
      <c r="E13" s="114">
        <v>4388589</v>
      </c>
      <c r="F13" s="114">
        <v>5707926</v>
      </c>
      <c r="G13" s="114">
        <v>6034689</v>
      </c>
      <c r="H13" s="114">
        <v>2221920</v>
      </c>
      <c r="I13" s="114">
        <v>2252535</v>
      </c>
      <c r="J13" s="114">
        <v>16221924</v>
      </c>
      <c r="K13" s="89">
        <f>SUM(F13:I13)</f>
        <v>16217070</v>
      </c>
      <c r="L13" s="81">
        <f>K13-J13</f>
        <v>-4854</v>
      </c>
      <c r="M13" s="112"/>
    </row>
    <row r="14" spans="1:14" x14ac:dyDescent="0.2">
      <c r="A14" s="64"/>
      <c r="B14" s="116" t="s">
        <v>66</v>
      </c>
      <c r="C14" s="115">
        <v>7570047</v>
      </c>
      <c r="D14" s="115">
        <v>1231263</v>
      </c>
      <c r="E14" s="115">
        <v>8801722</v>
      </c>
      <c r="F14" s="115">
        <v>10284102</v>
      </c>
      <c r="G14" s="115">
        <v>10985311</v>
      </c>
      <c r="H14" s="115">
        <v>4560221</v>
      </c>
      <c r="I14" s="115">
        <v>4538084</v>
      </c>
      <c r="J14" s="115">
        <v>30381059</v>
      </c>
      <c r="K14" s="89">
        <f>SUM(F14:I14)</f>
        <v>30367718</v>
      </c>
      <c r="L14" s="81">
        <f>J14-K14</f>
        <v>13341</v>
      </c>
      <c r="M14" s="81"/>
    </row>
    <row r="15" spans="1:14" ht="12.75" customHeight="1" x14ac:dyDescent="0.2">
      <c r="A15" s="64" t="s">
        <v>100</v>
      </c>
      <c r="B15" s="62" t="s">
        <v>72</v>
      </c>
      <c r="C15" s="114">
        <v>4638339</v>
      </c>
      <c r="D15" s="114">
        <v>933250</v>
      </c>
      <c r="E15" s="114">
        <v>5572001</v>
      </c>
      <c r="F15" s="114">
        <v>4798554</v>
      </c>
      <c r="G15" s="114">
        <v>7898446</v>
      </c>
      <c r="H15" s="114">
        <v>3678657</v>
      </c>
      <c r="I15" s="114">
        <v>4020139</v>
      </c>
      <c r="J15" s="114">
        <v>20404730</v>
      </c>
      <c r="K15" s="89">
        <f>SUM(F15:I15)</f>
        <v>20395796</v>
      </c>
      <c r="L15" s="81">
        <f>J15-K15</f>
        <v>8934</v>
      </c>
      <c r="M15" s="112">
        <f>SUM(L15:L17)</f>
        <v>13341</v>
      </c>
    </row>
    <row r="16" spans="1:14" x14ac:dyDescent="0.2">
      <c r="A16" s="64"/>
      <c r="B16" s="62" t="s">
        <v>73</v>
      </c>
      <c r="C16" s="114">
        <v>1069134</v>
      </c>
      <c r="D16" s="114">
        <v>157137</v>
      </c>
      <c r="E16" s="114">
        <v>1226271</v>
      </c>
      <c r="F16" s="114">
        <v>1715711</v>
      </c>
      <c r="G16" s="114">
        <v>1380963</v>
      </c>
      <c r="H16" s="114">
        <v>535499</v>
      </c>
      <c r="I16" s="114">
        <v>338558</v>
      </c>
      <c r="J16" s="114">
        <v>3974231</v>
      </c>
      <c r="K16" s="89">
        <f>SUM(F16:I16)</f>
        <v>3970731</v>
      </c>
      <c r="L16" s="81">
        <f>J16-K16</f>
        <v>3500</v>
      </c>
      <c r="M16" s="112"/>
    </row>
    <row r="17" spans="1:16" x14ac:dyDescent="0.2">
      <c r="A17" s="64"/>
      <c r="B17" s="62" t="s">
        <v>74</v>
      </c>
      <c r="C17" s="114">
        <v>1862574</v>
      </c>
      <c r="D17" s="114">
        <v>140876</v>
      </c>
      <c r="E17" s="114">
        <v>2003450</v>
      </c>
      <c r="F17" s="114">
        <v>3769837</v>
      </c>
      <c r="G17" s="114">
        <v>1705902</v>
      </c>
      <c r="H17" s="114">
        <v>346065</v>
      </c>
      <c r="I17" s="114">
        <v>179387</v>
      </c>
      <c r="J17" s="114">
        <v>6002098</v>
      </c>
      <c r="K17" s="89">
        <f>SUM(F17:I17)</f>
        <v>6001191</v>
      </c>
      <c r="L17" s="81">
        <f>J17-K17</f>
        <v>907</v>
      </c>
      <c r="M17" s="112"/>
    </row>
    <row r="18" spans="1:16" ht="2.25" customHeight="1" x14ac:dyDescent="0.2"/>
    <row r="19" spans="1:16" x14ac:dyDescent="0.2">
      <c r="A19" s="54"/>
      <c r="B19" s="68"/>
      <c r="C19" s="70" t="s">
        <v>79</v>
      </c>
      <c r="D19" s="70"/>
      <c r="E19" s="70"/>
      <c r="F19" s="69" t="s">
        <v>80</v>
      </c>
      <c r="G19" s="70"/>
      <c r="H19" s="70"/>
      <c r="I19" s="70"/>
      <c r="J19" s="70"/>
      <c r="K19" s="81"/>
      <c r="L19" s="81"/>
    </row>
    <row r="20" spans="1:16" x14ac:dyDescent="0.2">
      <c r="A20" s="72" t="s">
        <v>101</v>
      </c>
      <c r="B20" s="62" t="s">
        <v>69</v>
      </c>
      <c r="C20" s="114">
        <v>2529525</v>
      </c>
      <c r="D20" s="114">
        <v>1997281</v>
      </c>
      <c r="E20" s="114">
        <v>4530085</v>
      </c>
      <c r="F20" s="114">
        <v>4737054</v>
      </c>
      <c r="G20" s="114">
        <v>1787892</v>
      </c>
      <c r="H20" s="114">
        <v>866358</v>
      </c>
      <c r="I20" s="114">
        <v>1358944</v>
      </c>
      <c r="J20" s="114">
        <v>8757203</v>
      </c>
      <c r="K20" s="89">
        <f>SUM(F20:I20)</f>
        <v>8750248</v>
      </c>
      <c r="L20" s="81">
        <f>K20-J20</f>
        <v>-6955</v>
      </c>
      <c r="M20" s="112">
        <f>L20+L21</f>
        <v>-15524</v>
      </c>
    </row>
    <row r="21" spans="1:16" x14ac:dyDescent="0.2">
      <c r="A21" s="49"/>
      <c r="B21" s="62" t="s">
        <v>70</v>
      </c>
      <c r="C21" s="114">
        <v>2546895</v>
      </c>
      <c r="D21" s="114">
        <v>2108809</v>
      </c>
      <c r="E21" s="114">
        <v>4659359</v>
      </c>
      <c r="F21" s="114">
        <v>6262400</v>
      </c>
      <c r="G21" s="114">
        <v>2278251</v>
      </c>
      <c r="H21" s="114">
        <v>661143</v>
      </c>
      <c r="I21" s="114">
        <v>790254</v>
      </c>
      <c r="J21" s="114">
        <v>10000617</v>
      </c>
      <c r="K21" s="89">
        <f>SUM(F21:I21)</f>
        <v>9992048</v>
      </c>
      <c r="L21" s="81">
        <f>K21-J21</f>
        <v>-8569</v>
      </c>
      <c r="M21" s="112"/>
    </row>
    <row r="22" spans="1:16" x14ac:dyDescent="0.2">
      <c r="A22" s="64"/>
      <c r="B22" s="116" t="s">
        <v>66</v>
      </c>
      <c r="C22" s="115">
        <v>5076420</v>
      </c>
      <c r="D22" s="115">
        <v>4106090</v>
      </c>
      <c r="E22" s="115">
        <v>9189444</v>
      </c>
      <c r="F22" s="115">
        <v>10999454</v>
      </c>
      <c r="G22" s="115">
        <v>4066143</v>
      </c>
      <c r="H22" s="115">
        <v>1527501</v>
      </c>
      <c r="I22" s="115">
        <v>2149198</v>
      </c>
      <c r="J22" s="115">
        <v>18757820</v>
      </c>
      <c r="K22" s="89">
        <f>SUM(F22:I22)</f>
        <v>18742296</v>
      </c>
      <c r="L22" s="81">
        <f>J22-K22</f>
        <v>15524</v>
      </c>
    </row>
    <row r="23" spans="1:16" ht="12.75" customHeight="1" x14ac:dyDescent="0.2">
      <c r="A23" s="75" t="s">
        <v>100</v>
      </c>
      <c r="B23" s="62" t="s">
        <v>72</v>
      </c>
      <c r="C23" s="114">
        <v>2975787</v>
      </c>
      <c r="D23" s="114">
        <v>3258376</v>
      </c>
      <c r="E23" s="114">
        <v>6237906</v>
      </c>
      <c r="F23" s="114">
        <v>6258750</v>
      </c>
      <c r="G23" s="114">
        <v>3381745</v>
      </c>
      <c r="H23" s="114">
        <v>1342393</v>
      </c>
      <c r="I23" s="114">
        <v>1972762</v>
      </c>
      <c r="J23" s="114">
        <v>12967858</v>
      </c>
      <c r="K23" s="89">
        <f>SUM(F23:I23)</f>
        <v>12955650</v>
      </c>
      <c r="L23" s="81">
        <f>J23-K23</f>
        <v>12208</v>
      </c>
      <c r="M23" s="112">
        <f>SUM(L23:L25)</f>
        <v>15524</v>
      </c>
    </row>
    <row r="24" spans="1:16" x14ac:dyDescent="0.2">
      <c r="A24" s="64"/>
      <c r="B24" s="62" t="s">
        <v>73</v>
      </c>
      <c r="C24" s="114">
        <v>722844</v>
      </c>
      <c r="D24" s="114">
        <v>450674</v>
      </c>
      <c r="E24" s="114">
        <v>1173518</v>
      </c>
      <c r="F24" s="114">
        <v>1649025</v>
      </c>
      <c r="G24" s="114">
        <v>399444</v>
      </c>
      <c r="H24" s="114">
        <v>120431</v>
      </c>
      <c r="I24" s="114">
        <v>125757</v>
      </c>
      <c r="J24" s="114">
        <v>2296340</v>
      </c>
      <c r="K24" s="89">
        <f>SUM(F24:I24)</f>
        <v>2294657</v>
      </c>
      <c r="L24" s="81">
        <f>J24-K24</f>
        <v>1683</v>
      </c>
      <c r="M24" s="112"/>
      <c r="P24" s="74"/>
    </row>
    <row r="25" spans="1:16" x14ac:dyDescent="0.2">
      <c r="A25" s="49"/>
      <c r="B25" s="76" t="s">
        <v>74</v>
      </c>
      <c r="C25" s="113">
        <v>1377789</v>
      </c>
      <c r="D25" s="113">
        <v>397040</v>
      </c>
      <c r="E25" s="113">
        <v>1778020</v>
      </c>
      <c r="F25" s="113">
        <v>3091679</v>
      </c>
      <c r="G25" s="113">
        <v>284954</v>
      </c>
      <c r="H25" s="113">
        <v>64677</v>
      </c>
      <c r="I25" s="113">
        <v>50679</v>
      </c>
      <c r="J25" s="113">
        <v>3493622</v>
      </c>
      <c r="K25" s="89">
        <f>SUM(F25:I25)</f>
        <v>3491989</v>
      </c>
      <c r="L25" s="81">
        <f>J25-K25</f>
        <v>1633</v>
      </c>
      <c r="M25" s="112"/>
    </row>
    <row r="26" spans="1:16" s="79" customFormat="1" ht="10.5" customHeight="1" x14ac:dyDescent="0.2">
      <c r="A26" s="77" t="s">
        <v>99</v>
      </c>
      <c r="B26" s="77"/>
      <c r="C26" s="77"/>
      <c r="D26" s="77"/>
      <c r="E26" s="77"/>
      <c r="F26" s="77"/>
      <c r="G26" s="77"/>
      <c r="H26" s="77"/>
      <c r="I26" s="77"/>
      <c r="J26" s="77"/>
    </row>
    <row r="27" spans="1:16" s="79" customFormat="1" ht="18" customHeight="1" x14ac:dyDescent="0.2">
      <c r="A27" s="80" t="s">
        <v>60</v>
      </c>
      <c r="B27" s="80"/>
      <c r="C27" s="80"/>
      <c r="D27" s="80"/>
      <c r="E27" s="80"/>
      <c r="F27" s="80"/>
      <c r="G27" s="80"/>
      <c r="H27" s="80"/>
      <c r="I27" s="80"/>
      <c r="J27" s="80"/>
    </row>
  </sheetData>
  <mergeCells count="22">
    <mergeCell ref="A1:J1"/>
    <mergeCell ref="A2:B2"/>
    <mergeCell ref="C3:E3"/>
    <mergeCell ref="F3:J3"/>
    <mergeCell ref="A4:A6"/>
    <mergeCell ref="A7:A9"/>
    <mergeCell ref="A27:J27"/>
    <mergeCell ref="A26:J26"/>
    <mergeCell ref="M23:M25"/>
    <mergeCell ref="M7:M9"/>
    <mergeCell ref="C11:E11"/>
    <mergeCell ref="F11:J11"/>
    <mergeCell ref="A12:A14"/>
    <mergeCell ref="A15:A17"/>
    <mergeCell ref="C19:E19"/>
    <mergeCell ref="F19:J19"/>
    <mergeCell ref="M4:M5"/>
    <mergeCell ref="M12:M13"/>
    <mergeCell ref="M15:M17"/>
    <mergeCell ref="M20:M21"/>
    <mergeCell ref="A20:A22"/>
    <mergeCell ref="A23:A25"/>
  </mergeCell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1"/>
  <sheetViews>
    <sheetView workbookViewId="0">
      <selection activeCell="P30" sqref="P30"/>
    </sheetView>
  </sheetViews>
  <sheetFormatPr baseColWidth="10" defaultRowHeight="12.75" x14ac:dyDescent="0.2"/>
  <cols>
    <col min="1" max="1" width="15.7109375" style="48" customWidth="1"/>
    <col min="2" max="13" width="5.7109375" style="48" customWidth="1"/>
    <col min="14" max="16384" width="11.42578125" style="48"/>
  </cols>
  <sheetData>
    <row r="1" spans="1:14" s="122" customFormat="1" ht="24" customHeight="1" x14ac:dyDescent="0.2">
      <c r="A1" s="136" t="s">
        <v>109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2">
      <c r="A2" s="135" t="s">
        <v>0</v>
      </c>
      <c r="B2" s="133" t="s">
        <v>40</v>
      </c>
      <c r="C2" s="133"/>
      <c r="D2" s="133"/>
      <c r="E2" s="133"/>
      <c r="F2" s="134" t="s">
        <v>44</v>
      </c>
      <c r="G2" s="133"/>
      <c r="H2" s="133"/>
      <c r="I2" s="133"/>
      <c r="J2" s="133"/>
      <c r="K2" s="133"/>
      <c r="L2" s="133"/>
      <c r="M2" s="133"/>
    </row>
    <row r="3" spans="1:14" s="122" customFormat="1" ht="33.75" customHeight="1" x14ac:dyDescent="0.2">
      <c r="A3" s="132"/>
      <c r="B3" s="129" t="s">
        <v>58</v>
      </c>
      <c r="C3" s="129"/>
      <c r="D3" s="129" t="s">
        <v>2</v>
      </c>
      <c r="E3" s="131"/>
      <c r="F3" s="130" t="s">
        <v>37</v>
      </c>
      <c r="G3" s="129"/>
      <c r="H3" s="129" t="s">
        <v>36</v>
      </c>
      <c r="I3" s="129"/>
      <c r="J3" s="129" t="s">
        <v>38</v>
      </c>
      <c r="K3" s="129"/>
      <c r="L3" s="129" t="s">
        <v>39</v>
      </c>
      <c r="M3" s="129"/>
      <c r="N3" s="125"/>
    </row>
    <row r="4" spans="1:14" s="122" customFormat="1" x14ac:dyDescent="0.2">
      <c r="A4" s="124"/>
      <c r="B4" s="128" t="s">
        <v>94</v>
      </c>
      <c r="C4" s="128" t="s">
        <v>93</v>
      </c>
      <c r="D4" s="128" t="s">
        <v>94</v>
      </c>
      <c r="E4" s="126" t="s">
        <v>93</v>
      </c>
      <c r="F4" s="128" t="s">
        <v>94</v>
      </c>
      <c r="G4" s="127" t="s">
        <v>93</v>
      </c>
      <c r="H4" s="127" t="s">
        <v>94</v>
      </c>
      <c r="I4" s="127" t="s">
        <v>93</v>
      </c>
      <c r="J4" s="128" t="s">
        <v>94</v>
      </c>
      <c r="K4" s="127" t="s">
        <v>93</v>
      </c>
      <c r="L4" s="127" t="s">
        <v>94</v>
      </c>
      <c r="M4" s="126" t="s">
        <v>93</v>
      </c>
      <c r="N4" s="125"/>
    </row>
    <row r="5" spans="1:14" ht="10.5" customHeight="1" x14ac:dyDescent="0.2">
      <c r="A5" s="124" t="s">
        <v>3</v>
      </c>
      <c r="B5" s="117">
        <v>43.084415999999997</v>
      </c>
      <c r="C5" s="117">
        <v>48.697933999999997</v>
      </c>
      <c r="D5" s="117">
        <v>45.181928999999997</v>
      </c>
      <c r="E5" s="117">
        <v>53.823616999999999</v>
      </c>
      <c r="F5" s="117">
        <v>53.18094</v>
      </c>
      <c r="G5" s="117">
        <v>57.068117999999998</v>
      </c>
      <c r="H5" s="117">
        <v>62.537423999999994</v>
      </c>
      <c r="I5" s="117">
        <v>67.075333999999998</v>
      </c>
      <c r="J5" s="117">
        <v>71.083025000000006</v>
      </c>
      <c r="K5" s="117">
        <v>78.227310000000003</v>
      </c>
      <c r="L5" s="117">
        <v>80.087023000000002</v>
      </c>
      <c r="M5" s="117">
        <v>86.268747000000005</v>
      </c>
    </row>
    <row r="6" spans="1:14" ht="10.5" customHeight="1" x14ac:dyDescent="0.2">
      <c r="A6" s="124" t="s">
        <v>4</v>
      </c>
      <c r="B6" s="117">
        <v>41.032948000000005</v>
      </c>
      <c r="C6" s="117">
        <v>47.231231999999999</v>
      </c>
      <c r="D6" s="117">
        <v>37.822589000000001</v>
      </c>
      <c r="E6" s="117">
        <v>46.010429000000002</v>
      </c>
      <c r="F6" s="117">
        <v>59.827646000000001</v>
      </c>
      <c r="G6" s="117">
        <v>63.899149000000001</v>
      </c>
      <c r="H6" s="117">
        <v>68.562372999999994</v>
      </c>
      <c r="I6" s="117">
        <v>73.048709000000002</v>
      </c>
      <c r="J6" s="117">
        <v>68.630359999999996</v>
      </c>
      <c r="K6" s="117">
        <v>75.151783999999992</v>
      </c>
      <c r="L6" s="117">
        <v>78.758234000000002</v>
      </c>
      <c r="M6" s="117">
        <v>85.519860000000008</v>
      </c>
    </row>
    <row r="7" spans="1:14" ht="10.5" customHeight="1" x14ac:dyDescent="0.2">
      <c r="A7" s="124" t="s">
        <v>5</v>
      </c>
      <c r="B7" s="117">
        <v>39.921731999999999</v>
      </c>
      <c r="C7" s="117">
        <v>49.608795000000001</v>
      </c>
      <c r="D7" s="117">
        <v>47.672370000000001</v>
      </c>
      <c r="E7" s="117">
        <v>60.637067000000002</v>
      </c>
      <c r="F7" s="117">
        <v>60.139538000000002</v>
      </c>
      <c r="G7" s="117">
        <v>66.517111999999997</v>
      </c>
      <c r="H7" s="117">
        <v>65.552672999999999</v>
      </c>
      <c r="I7" s="117">
        <v>71.027149999999992</v>
      </c>
      <c r="J7" s="117">
        <v>73.851044999999999</v>
      </c>
      <c r="K7" s="117">
        <v>81.229836000000006</v>
      </c>
      <c r="L7" s="117">
        <v>84.742226000000002</v>
      </c>
      <c r="M7" s="117">
        <v>90.301558999999997</v>
      </c>
    </row>
    <row r="8" spans="1:14" ht="10.5" customHeight="1" x14ac:dyDescent="0.2">
      <c r="A8" s="124" t="s">
        <v>6</v>
      </c>
      <c r="B8" s="117">
        <v>43.982418000000003</v>
      </c>
      <c r="C8" s="117">
        <v>51.578288000000008</v>
      </c>
      <c r="D8" s="117">
        <v>39.644674000000002</v>
      </c>
      <c r="E8" s="117">
        <v>49.214412000000003</v>
      </c>
      <c r="F8" s="117">
        <v>59.045961000000005</v>
      </c>
      <c r="G8" s="117">
        <v>63.949889999999996</v>
      </c>
      <c r="H8" s="117">
        <v>66.054469999999995</v>
      </c>
      <c r="I8" s="117">
        <v>71.802708999999993</v>
      </c>
      <c r="J8" s="117">
        <v>75.212935999999999</v>
      </c>
      <c r="K8" s="117">
        <v>82.584208000000004</v>
      </c>
      <c r="L8" s="117">
        <v>84.941939000000005</v>
      </c>
      <c r="M8" s="117">
        <v>90.529938999999999</v>
      </c>
    </row>
    <row r="9" spans="1:14" ht="10.5" customHeight="1" x14ac:dyDescent="0.2">
      <c r="A9" s="124" t="s">
        <v>59</v>
      </c>
      <c r="B9" s="117">
        <v>41.284205</v>
      </c>
      <c r="C9" s="117">
        <v>48.321004000000002</v>
      </c>
      <c r="D9" s="117">
        <v>34.784486000000001</v>
      </c>
      <c r="E9" s="117">
        <v>48.155723000000002</v>
      </c>
      <c r="F9" s="117">
        <v>52.293981000000002</v>
      </c>
      <c r="G9" s="117">
        <v>57.35371</v>
      </c>
      <c r="H9" s="117">
        <v>61.785449999999997</v>
      </c>
      <c r="I9" s="117">
        <v>66.443584000000001</v>
      </c>
      <c r="J9" s="117">
        <v>68.45680200000001</v>
      </c>
      <c r="K9" s="117">
        <v>77.217950000000002</v>
      </c>
      <c r="L9" s="117">
        <v>80.444356999999997</v>
      </c>
      <c r="M9" s="117">
        <v>87.059151999999997</v>
      </c>
    </row>
    <row r="10" spans="1:14" ht="10.5" customHeight="1" x14ac:dyDescent="0.2">
      <c r="A10" s="124" t="s">
        <v>8</v>
      </c>
      <c r="B10" s="117">
        <v>53.637752000000006</v>
      </c>
      <c r="C10" s="117">
        <v>59.786183999999999</v>
      </c>
      <c r="D10" s="117">
        <v>48.671706</v>
      </c>
      <c r="E10" s="117">
        <v>57.225028000000002</v>
      </c>
      <c r="F10" s="117">
        <v>61.768489000000002</v>
      </c>
      <c r="G10" s="117">
        <v>66.729127000000005</v>
      </c>
      <c r="H10" s="117">
        <v>70.403051000000005</v>
      </c>
      <c r="I10" s="117">
        <v>76.108765000000005</v>
      </c>
      <c r="J10" s="117">
        <v>73.352275000000006</v>
      </c>
      <c r="K10" s="117">
        <v>80.872823000000011</v>
      </c>
      <c r="L10" s="117">
        <v>83.719875000000002</v>
      </c>
      <c r="M10" s="117">
        <v>90.211048000000005</v>
      </c>
    </row>
    <row r="11" spans="1:14" ht="10.5" customHeight="1" x14ac:dyDescent="0.2">
      <c r="A11" s="124" t="s">
        <v>9</v>
      </c>
      <c r="B11" s="117">
        <v>46.656312</v>
      </c>
      <c r="C11" s="117">
        <v>52.942851999999995</v>
      </c>
      <c r="D11" s="117">
        <v>43.891112999999997</v>
      </c>
      <c r="E11" s="117">
        <v>53.287074999999994</v>
      </c>
      <c r="F11" s="117">
        <v>55.587702000000007</v>
      </c>
      <c r="G11" s="117">
        <v>59.067997000000005</v>
      </c>
      <c r="H11" s="117">
        <v>65.367909999999995</v>
      </c>
      <c r="I11" s="117">
        <v>72.695032999999995</v>
      </c>
      <c r="J11" s="117">
        <v>75.772830999999996</v>
      </c>
      <c r="K11" s="117">
        <v>82.430928000000009</v>
      </c>
      <c r="L11" s="117">
        <v>83.622952999999995</v>
      </c>
      <c r="M11" s="117">
        <v>89.180833000000007</v>
      </c>
    </row>
    <row r="12" spans="1:14" ht="10.5" customHeight="1" x14ac:dyDescent="0.2">
      <c r="A12" s="124" t="s">
        <v>10</v>
      </c>
      <c r="B12" s="117">
        <v>35.281863000000001</v>
      </c>
      <c r="C12" s="117">
        <v>43.388807</v>
      </c>
      <c r="D12" s="117">
        <v>30.462562999999999</v>
      </c>
      <c r="E12" s="117">
        <v>45.861787</v>
      </c>
      <c r="F12" s="117">
        <v>57.094849000000004</v>
      </c>
      <c r="G12" s="117">
        <v>62.851107999999996</v>
      </c>
      <c r="H12" s="117">
        <v>62.715624000000005</v>
      </c>
      <c r="I12" s="117">
        <v>69.614763999999994</v>
      </c>
      <c r="J12" s="117">
        <v>68.207200999999998</v>
      </c>
      <c r="K12" s="117">
        <v>79.459992999999997</v>
      </c>
      <c r="L12" s="117">
        <v>73.807688999999996</v>
      </c>
      <c r="M12" s="117">
        <v>84.657808000000003</v>
      </c>
    </row>
    <row r="13" spans="1:14" ht="10.5" customHeight="1" x14ac:dyDescent="0.2">
      <c r="A13" s="124" t="s">
        <v>11</v>
      </c>
      <c r="B13" s="117">
        <v>32.857143000000001</v>
      </c>
      <c r="C13" s="117">
        <v>39.890641000000002</v>
      </c>
      <c r="D13" s="117">
        <v>28.279904999999999</v>
      </c>
      <c r="E13" s="117">
        <v>36.475824000000003</v>
      </c>
      <c r="F13" s="117">
        <v>57.327897000000007</v>
      </c>
      <c r="G13" s="117">
        <v>62.967416</v>
      </c>
      <c r="H13" s="117">
        <v>64.876016000000007</v>
      </c>
      <c r="I13" s="117">
        <v>69.498618000000008</v>
      </c>
      <c r="J13" s="117">
        <v>70.579852000000002</v>
      </c>
      <c r="K13" s="117">
        <v>76.406401000000002</v>
      </c>
      <c r="L13" s="117">
        <v>78.764482000000001</v>
      </c>
      <c r="M13" s="117">
        <v>83.620318999999995</v>
      </c>
    </row>
    <row r="14" spans="1:14" ht="10.5" customHeight="1" x14ac:dyDescent="0.2">
      <c r="A14" s="124" t="s">
        <v>12</v>
      </c>
      <c r="B14" s="117">
        <v>41.926334999999995</v>
      </c>
      <c r="C14" s="117">
        <v>48.544221999999998</v>
      </c>
      <c r="D14" s="117">
        <v>33.259495999999999</v>
      </c>
      <c r="E14" s="117">
        <v>42.780679999999997</v>
      </c>
      <c r="F14" s="117">
        <v>52.312241999999998</v>
      </c>
      <c r="G14" s="117">
        <v>58.045630000000003</v>
      </c>
      <c r="H14" s="117">
        <v>59.567457000000005</v>
      </c>
      <c r="I14" s="117">
        <v>68.988495999999998</v>
      </c>
      <c r="J14" s="117">
        <v>68.764924000000008</v>
      </c>
      <c r="K14" s="117">
        <v>81.937523999999996</v>
      </c>
      <c r="L14" s="117">
        <v>78.265860000000004</v>
      </c>
      <c r="M14" s="117">
        <v>86.402979000000002</v>
      </c>
    </row>
    <row r="15" spans="1:14" ht="10.5" customHeight="1" x14ac:dyDescent="0.2">
      <c r="A15" s="124" t="s">
        <v>13</v>
      </c>
      <c r="B15" s="117">
        <v>47.460801000000004</v>
      </c>
      <c r="C15" s="117">
        <v>53.689392000000005</v>
      </c>
      <c r="D15" s="117">
        <v>48.859026</v>
      </c>
      <c r="E15" s="117">
        <v>58.443246000000002</v>
      </c>
      <c r="F15" s="117">
        <v>52.940644000000006</v>
      </c>
      <c r="G15" s="117">
        <v>57.084791999999993</v>
      </c>
      <c r="H15" s="117">
        <v>65.180742999999993</v>
      </c>
      <c r="I15" s="117">
        <v>70.921597000000006</v>
      </c>
      <c r="J15" s="117">
        <v>70.094871999999995</v>
      </c>
      <c r="K15" s="117">
        <v>78.436447999999999</v>
      </c>
      <c r="L15" s="117">
        <v>79.078802999999994</v>
      </c>
      <c r="M15" s="117">
        <v>86.007739999999998</v>
      </c>
    </row>
    <row r="16" spans="1:14" ht="10.5" customHeight="1" x14ac:dyDescent="0.2">
      <c r="A16" s="124" t="s">
        <v>14</v>
      </c>
      <c r="B16" s="117">
        <v>50.780735</v>
      </c>
      <c r="C16" s="117">
        <v>58.416380999999994</v>
      </c>
      <c r="D16" s="117">
        <v>50.753901999999997</v>
      </c>
      <c r="E16" s="117">
        <v>59.172412999999999</v>
      </c>
      <c r="F16" s="117">
        <v>59.406939000000001</v>
      </c>
      <c r="G16" s="117">
        <v>65.888351</v>
      </c>
      <c r="H16" s="117">
        <v>70.433622999999997</v>
      </c>
      <c r="I16" s="117">
        <v>75.947834</v>
      </c>
      <c r="J16" s="117">
        <v>74.268191999999999</v>
      </c>
      <c r="K16" s="117">
        <v>80.776849999999996</v>
      </c>
      <c r="L16" s="117">
        <v>82.985866000000001</v>
      </c>
      <c r="M16" s="117">
        <v>89.198432999999994</v>
      </c>
    </row>
    <row r="17" spans="1:13" ht="10.5" customHeight="1" x14ac:dyDescent="0.2">
      <c r="A17" s="124" t="s">
        <v>15</v>
      </c>
      <c r="B17" s="117">
        <v>40.487200999999999</v>
      </c>
      <c r="C17" s="117">
        <v>49.882406000000003</v>
      </c>
      <c r="D17" s="117">
        <v>36.471912000000003</v>
      </c>
      <c r="E17" s="117">
        <v>47.911552</v>
      </c>
      <c r="F17" s="117">
        <v>54.3</v>
      </c>
      <c r="G17" s="117">
        <v>60.899312999999999</v>
      </c>
      <c r="H17" s="117">
        <v>59.039719000000005</v>
      </c>
      <c r="I17" s="117">
        <v>66.649040999999997</v>
      </c>
      <c r="J17" s="117">
        <v>61.420911000000004</v>
      </c>
      <c r="K17" s="117">
        <v>74.477163000000004</v>
      </c>
      <c r="L17" s="117">
        <v>80.642933999999997</v>
      </c>
      <c r="M17" s="117">
        <v>87.743616000000003</v>
      </c>
    </row>
    <row r="18" spans="1:13" ht="10.5" customHeight="1" x14ac:dyDescent="0.2">
      <c r="A18" s="124" t="s">
        <v>16</v>
      </c>
      <c r="B18" s="117">
        <v>52.406435999999999</v>
      </c>
      <c r="C18" s="117">
        <v>57.981242000000002</v>
      </c>
      <c r="D18" s="117">
        <v>54.166625000000003</v>
      </c>
      <c r="E18" s="117">
        <v>62.663995999999997</v>
      </c>
      <c r="F18" s="117">
        <v>59.760471000000003</v>
      </c>
      <c r="G18" s="117">
        <v>64.296755000000005</v>
      </c>
      <c r="H18" s="117">
        <v>64.571918999999994</v>
      </c>
      <c r="I18" s="117">
        <v>69.28398</v>
      </c>
      <c r="J18" s="117">
        <v>69.280839999999998</v>
      </c>
      <c r="K18" s="117">
        <v>77.092273000000006</v>
      </c>
      <c r="L18" s="117">
        <v>82.006672999999992</v>
      </c>
      <c r="M18" s="117">
        <v>86.556584000000001</v>
      </c>
    </row>
    <row r="19" spans="1:13" ht="10.5" customHeight="1" x14ac:dyDescent="0.2">
      <c r="A19" s="124" t="s">
        <v>17</v>
      </c>
      <c r="B19" s="117">
        <v>41.321241000000001</v>
      </c>
      <c r="C19" s="117">
        <v>47.543621999999999</v>
      </c>
      <c r="D19" s="117">
        <v>34.272492</v>
      </c>
      <c r="E19" s="117">
        <v>43.771822</v>
      </c>
      <c r="F19" s="117">
        <v>54.096328999999997</v>
      </c>
      <c r="G19" s="117">
        <v>58.241968</v>
      </c>
      <c r="H19" s="117">
        <v>65.531742000000008</v>
      </c>
      <c r="I19" s="117">
        <v>69.650458</v>
      </c>
      <c r="J19" s="117">
        <v>69.191738000000001</v>
      </c>
      <c r="K19" s="117">
        <v>75.586117999999999</v>
      </c>
      <c r="L19" s="117">
        <v>78.050550000000001</v>
      </c>
      <c r="M19" s="117">
        <v>84.431667000000004</v>
      </c>
    </row>
    <row r="20" spans="1:13" ht="10.5" customHeight="1" x14ac:dyDescent="0.2">
      <c r="A20" s="124" t="s">
        <v>18</v>
      </c>
      <c r="B20" s="117">
        <v>50.725458000000003</v>
      </c>
      <c r="C20" s="117">
        <v>57.358109999999996</v>
      </c>
      <c r="D20" s="117">
        <v>38.461232000000003</v>
      </c>
      <c r="E20" s="117">
        <v>49.925370000000001</v>
      </c>
      <c r="F20" s="117">
        <v>53.595000999999996</v>
      </c>
      <c r="G20" s="117">
        <v>60.227450000000005</v>
      </c>
      <c r="H20" s="117">
        <v>64.685586999999998</v>
      </c>
      <c r="I20" s="117">
        <v>71.576883000000009</v>
      </c>
      <c r="J20" s="117">
        <v>72.329115999999999</v>
      </c>
      <c r="K20" s="117">
        <v>85.581302000000008</v>
      </c>
      <c r="L20" s="117">
        <v>80.756802000000008</v>
      </c>
      <c r="M20" s="117">
        <v>87.206688</v>
      </c>
    </row>
    <row r="21" spans="1:13" ht="10.5" customHeight="1" x14ac:dyDescent="0.2">
      <c r="A21" s="124" t="s">
        <v>19</v>
      </c>
      <c r="B21" s="117">
        <v>44.955680000000001</v>
      </c>
      <c r="C21" s="117">
        <v>51.116782000000008</v>
      </c>
      <c r="D21" s="117">
        <v>43.582205999999999</v>
      </c>
      <c r="E21" s="117">
        <v>52.667562000000004</v>
      </c>
      <c r="F21" s="117">
        <v>61.233404999999998</v>
      </c>
      <c r="G21" s="117">
        <v>65.948211999999998</v>
      </c>
      <c r="H21" s="117">
        <v>66.949433999999997</v>
      </c>
      <c r="I21" s="117">
        <v>71.724719000000007</v>
      </c>
      <c r="J21" s="117">
        <v>69.461771999999996</v>
      </c>
      <c r="K21" s="117">
        <v>76.426972000000006</v>
      </c>
      <c r="L21" s="117">
        <v>77.503968999999998</v>
      </c>
      <c r="M21" s="117">
        <v>83.678850000000011</v>
      </c>
    </row>
    <row r="22" spans="1:13" ht="10.5" customHeight="1" x14ac:dyDescent="0.2">
      <c r="A22" s="124" t="s">
        <v>20</v>
      </c>
      <c r="B22" s="117">
        <v>50.561513999999995</v>
      </c>
      <c r="C22" s="117">
        <v>57.468525000000007</v>
      </c>
      <c r="D22" s="117">
        <v>47.516333000000003</v>
      </c>
      <c r="E22" s="117">
        <v>57.553019999999997</v>
      </c>
      <c r="F22" s="117">
        <v>59.785193999999997</v>
      </c>
      <c r="G22" s="117">
        <v>64.926781000000005</v>
      </c>
      <c r="H22" s="117">
        <v>67.120930000000001</v>
      </c>
      <c r="I22" s="117">
        <v>72.582341999999997</v>
      </c>
      <c r="J22" s="117">
        <v>77.143678000000008</v>
      </c>
      <c r="K22" s="117">
        <v>83.996804999999995</v>
      </c>
      <c r="L22" s="117">
        <v>83.712516000000008</v>
      </c>
      <c r="M22" s="117">
        <v>88.834570999999997</v>
      </c>
    </row>
    <row r="23" spans="1:13" ht="10.5" customHeight="1" x14ac:dyDescent="0.2">
      <c r="A23" s="124" t="s">
        <v>21</v>
      </c>
      <c r="B23" s="117">
        <v>48.729283000000002</v>
      </c>
      <c r="C23" s="117">
        <v>54.011437999999998</v>
      </c>
      <c r="D23" s="117">
        <v>44.024685000000005</v>
      </c>
      <c r="E23" s="117">
        <v>55.748170999999999</v>
      </c>
      <c r="F23" s="117">
        <v>54.967789000000003</v>
      </c>
      <c r="G23" s="117">
        <v>59.553398000000001</v>
      </c>
      <c r="H23" s="117">
        <v>67.553381000000002</v>
      </c>
      <c r="I23" s="117">
        <v>70.808936000000003</v>
      </c>
      <c r="J23" s="117">
        <v>75.196722000000008</v>
      </c>
      <c r="K23" s="117">
        <v>83.172325000000001</v>
      </c>
      <c r="L23" s="117">
        <v>79.913045000000011</v>
      </c>
      <c r="M23" s="117">
        <v>84.26556699999999</v>
      </c>
    </row>
    <row r="24" spans="1:13" ht="10.5" customHeight="1" x14ac:dyDescent="0.2">
      <c r="A24" s="124" t="s">
        <v>22</v>
      </c>
      <c r="B24" s="117">
        <v>48.276012000000001</v>
      </c>
      <c r="C24" s="117">
        <v>54.485744999999994</v>
      </c>
      <c r="D24" s="117">
        <v>46.554245000000002</v>
      </c>
      <c r="E24" s="117">
        <v>56.777923999999999</v>
      </c>
      <c r="F24" s="117">
        <v>61.323937999999998</v>
      </c>
      <c r="G24" s="117">
        <v>66.366225999999997</v>
      </c>
      <c r="H24" s="117">
        <v>67.636595999999997</v>
      </c>
      <c r="I24" s="117">
        <v>73.353808999999998</v>
      </c>
      <c r="J24" s="117">
        <v>71.262058999999994</v>
      </c>
      <c r="K24" s="117">
        <v>79.586646000000002</v>
      </c>
      <c r="L24" s="117">
        <v>84.402331000000004</v>
      </c>
      <c r="M24" s="117">
        <v>89.040762999999998</v>
      </c>
    </row>
    <row r="25" spans="1:13" ht="10.5" customHeight="1" x14ac:dyDescent="0.2">
      <c r="A25" s="124" t="s">
        <v>23</v>
      </c>
      <c r="B25" s="117">
        <v>49.220054000000005</v>
      </c>
      <c r="C25" s="117">
        <v>56.039510000000007</v>
      </c>
      <c r="D25" s="117">
        <v>37.474339000000001</v>
      </c>
      <c r="E25" s="117">
        <v>45.512375999999996</v>
      </c>
      <c r="F25" s="117">
        <v>58.710364999999996</v>
      </c>
      <c r="G25" s="117">
        <v>63.781109000000001</v>
      </c>
      <c r="H25" s="117">
        <v>67.826856000000006</v>
      </c>
      <c r="I25" s="117">
        <v>73.723692999999997</v>
      </c>
      <c r="J25" s="117">
        <v>68.062398000000002</v>
      </c>
      <c r="K25" s="117">
        <v>76.116484</v>
      </c>
      <c r="L25" s="117">
        <v>73.867896999999999</v>
      </c>
      <c r="M25" s="117">
        <v>80.287397999999996</v>
      </c>
    </row>
    <row r="26" spans="1:13" ht="10.5" customHeight="1" x14ac:dyDescent="0.2">
      <c r="A26" s="124" t="s">
        <v>24</v>
      </c>
      <c r="B26" s="117">
        <v>40.577161000000004</v>
      </c>
      <c r="C26" s="117">
        <v>46.609636999999999</v>
      </c>
      <c r="D26" s="117">
        <v>42.887839</v>
      </c>
      <c r="E26" s="117">
        <v>51.282534999999996</v>
      </c>
      <c r="F26" s="117">
        <v>49.832051</v>
      </c>
      <c r="G26" s="117">
        <v>54.546565000000001</v>
      </c>
      <c r="H26" s="117">
        <v>64.434128999999999</v>
      </c>
      <c r="I26" s="117">
        <v>69.30346200000001</v>
      </c>
      <c r="J26" s="117">
        <v>65.609560999999999</v>
      </c>
      <c r="K26" s="117">
        <v>72.523000999999994</v>
      </c>
      <c r="L26" s="117">
        <v>78.180357000000001</v>
      </c>
      <c r="M26" s="117">
        <v>84.022463999999999</v>
      </c>
    </row>
    <row r="27" spans="1:13" ht="10.5" customHeight="1" x14ac:dyDescent="0.2">
      <c r="A27" s="124" t="s">
        <v>25</v>
      </c>
      <c r="B27" s="117">
        <v>46.513617000000004</v>
      </c>
      <c r="C27" s="117">
        <v>52.975712999999999</v>
      </c>
      <c r="D27" s="117">
        <v>49.447133999999998</v>
      </c>
      <c r="E27" s="117">
        <v>60.165492</v>
      </c>
      <c r="F27" s="117">
        <v>65.050490999999994</v>
      </c>
      <c r="G27" s="117">
        <v>69.985420000000005</v>
      </c>
      <c r="H27" s="117">
        <v>72.485831999999988</v>
      </c>
      <c r="I27" s="117">
        <v>77.760245999999995</v>
      </c>
      <c r="J27" s="117">
        <v>78.728878999999992</v>
      </c>
      <c r="K27" s="117">
        <v>84.920284999999993</v>
      </c>
      <c r="L27" s="117">
        <v>86.134332999999998</v>
      </c>
      <c r="M27" s="117">
        <v>91.719937000000002</v>
      </c>
    </row>
    <row r="28" spans="1:13" ht="10.5" customHeight="1" x14ac:dyDescent="0.2">
      <c r="A28" s="124" t="s">
        <v>26</v>
      </c>
      <c r="B28" s="117">
        <v>42.269216999999998</v>
      </c>
      <c r="C28" s="117">
        <v>47.934771999999995</v>
      </c>
      <c r="D28" s="117">
        <v>37.883135000000003</v>
      </c>
      <c r="E28" s="117">
        <v>47.345959999999998</v>
      </c>
      <c r="F28" s="117">
        <v>55.312227999999998</v>
      </c>
      <c r="G28" s="117">
        <v>60.679399999999994</v>
      </c>
      <c r="H28" s="117">
        <v>64.554449000000005</v>
      </c>
      <c r="I28" s="117">
        <v>69.386265000000009</v>
      </c>
      <c r="J28" s="117">
        <v>76.666781999999998</v>
      </c>
      <c r="K28" s="117">
        <v>84.075069999999997</v>
      </c>
      <c r="L28" s="117">
        <v>79.752665000000007</v>
      </c>
      <c r="M28" s="117">
        <v>85.473958999999994</v>
      </c>
    </row>
    <row r="29" spans="1:13" ht="10.5" customHeight="1" x14ac:dyDescent="0.2">
      <c r="A29" s="124" t="s">
        <v>27</v>
      </c>
      <c r="B29" s="117">
        <v>46.003191000000001</v>
      </c>
      <c r="C29" s="117">
        <v>53.563101999999994</v>
      </c>
      <c r="D29" s="117">
        <v>50.430638999999999</v>
      </c>
      <c r="E29" s="117">
        <v>60.476766000000005</v>
      </c>
      <c r="F29" s="117">
        <v>56.570683000000002</v>
      </c>
      <c r="G29" s="117">
        <v>61.67315</v>
      </c>
      <c r="H29" s="117">
        <v>61.638665000000003</v>
      </c>
      <c r="I29" s="117">
        <v>67.852964999999998</v>
      </c>
      <c r="J29" s="117">
        <v>67.322926999999993</v>
      </c>
      <c r="K29" s="117">
        <v>76.507526999999996</v>
      </c>
      <c r="L29" s="117">
        <v>78.961286999999999</v>
      </c>
      <c r="M29" s="117">
        <v>86.751560999999995</v>
      </c>
    </row>
    <row r="30" spans="1:13" ht="10.5" customHeight="1" x14ac:dyDescent="0.2">
      <c r="A30" s="124" t="s">
        <v>28</v>
      </c>
      <c r="B30" s="117">
        <v>38.257270999999996</v>
      </c>
      <c r="C30" s="117">
        <v>46.660443000000001</v>
      </c>
      <c r="D30" s="117">
        <v>38.296366999999996</v>
      </c>
      <c r="E30" s="117">
        <v>50.149842</v>
      </c>
      <c r="F30" s="117">
        <v>55.939541999999996</v>
      </c>
      <c r="G30" s="117">
        <v>62.116999999999997</v>
      </c>
      <c r="H30" s="117">
        <v>64.073312000000001</v>
      </c>
      <c r="I30" s="117">
        <v>69.584106000000006</v>
      </c>
      <c r="J30" s="117">
        <v>72.928613999999996</v>
      </c>
      <c r="K30" s="117">
        <v>81.350352000000001</v>
      </c>
      <c r="L30" s="117">
        <v>82.771340000000009</v>
      </c>
      <c r="M30" s="117">
        <v>89.757759000000007</v>
      </c>
    </row>
    <row r="31" spans="1:13" ht="10.5" customHeight="1" x14ac:dyDescent="0.2">
      <c r="A31" s="124" t="s">
        <v>29</v>
      </c>
      <c r="B31" s="117">
        <v>37.883853999999999</v>
      </c>
      <c r="C31" s="117">
        <v>46.075494999999997</v>
      </c>
      <c r="D31" s="117">
        <v>39.742808000000004</v>
      </c>
      <c r="E31" s="117">
        <v>48.677105999999995</v>
      </c>
      <c r="F31" s="117">
        <v>52.165106999999999</v>
      </c>
      <c r="G31" s="117">
        <v>58.150882000000003</v>
      </c>
      <c r="H31" s="117">
        <v>62.082779000000002</v>
      </c>
      <c r="I31" s="117">
        <v>66.934386000000003</v>
      </c>
      <c r="J31" s="117">
        <v>72.466881999999998</v>
      </c>
      <c r="K31" s="117">
        <v>79.947597999999999</v>
      </c>
      <c r="L31" s="117">
        <v>80.826402999999999</v>
      </c>
      <c r="M31" s="117">
        <v>87.705423999999994</v>
      </c>
    </row>
    <row r="32" spans="1:13" ht="10.5" customHeight="1" x14ac:dyDescent="0.2">
      <c r="A32" s="124" t="s">
        <v>30</v>
      </c>
      <c r="B32" s="117">
        <v>40.51829</v>
      </c>
      <c r="C32" s="117">
        <v>47.630112000000004</v>
      </c>
      <c r="D32" s="117">
        <v>42.433953000000002</v>
      </c>
      <c r="E32" s="117">
        <v>53.493219999999994</v>
      </c>
      <c r="F32" s="117">
        <v>57.676881999999999</v>
      </c>
      <c r="G32" s="117">
        <v>62.857832000000002</v>
      </c>
      <c r="H32" s="117">
        <v>65.688885999999997</v>
      </c>
      <c r="I32" s="117">
        <v>71.259180999999998</v>
      </c>
      <c r="J32" s="117">
        <v>73.731971000000001</v>
      </c>
      <c r="K32" s="117">
        <v>82.058156999999994</v>
      </c>
      <c r="L32" s="117">
        <v>80.097359999999995</v>
      </c>
      <c r="M32" s="117">
        <v>86.958528000000001</v>
      </c>
    </row>
    <row r="33" spans="1:13" ht="10.5" customHeight="1" x14ac:dyDescent="0.2">
      <c r="A33" s="124" t="s">
        <v>31</v>
      </c>
      <c r="B33" s="117">
        <v>43.236500999999997</v>
      </c>
      <c r="C33" s="117">
        <v>49.369206999999996</v>
      </c>
      <c r="D33" s="117">
        <v>42.145201999999998</v>
      </c>
      <c r="E33" s="117">
        <v>51.196508999999999</v>
      </c>
      <c r="F33" s="117">
        <v>59.802270999999998</v>
      </c>
      <c r="G33" s="117">
        <v>65.690072999999998</v>
      </c>
      <c r="H33" s="117">
        <v>67.156919000000002</v>
      </c>
      <c r="I33" s="117">
        <v>72.183807000000002</v>
      </c>
      <c r="J33" s="117">
        <v>71.580928999999998</v>
      </c>
      <c r="K33" s="117">
        <v>78.926229000000006</v>
      </c>
      <c r="L33" s="117">
        <v>76.436971999999997</v>
      </c>
      <c r="M33" s="117">
        <v>82.912891000000002</v>
      </c>
    </row>
    <row r="34" spans="1:13" ht="10.5" customHeight="1" x14ac:dyDescent="0.2">
      <c r="A34" s="124" t="s">
        <v>32</v>
      </c>
      <c r="B34" s="117">
        <v>37.404071000000002</v>
      </c>
      <c r="C34" s="117">
        <v>44.539932</v>
      </c>
      <c r="D34" s="117">
        <v>36.533680000000004</v>
      </c>
      <c r="E34" s="117">
        <v>47.198434999999996</v>
      </c>
      <c r="F34" s="117">
        <v>54.756864999999998</v>
      </c>
      <c r="G34" s="117">
        <v>59.420788999999999</v>
      </c>
      <c r="H34" s="117">
        <v>62.273505999999998</v>
      </c>
      <c r="I34" s="117">
        <v>68.982883000000001</v>
      </c>
      <c r="J34" s="117">
        <v>73.155300999999994</v>
      </c>
      <c r="K34" s="117">
        <v>81.095876000000004</v>
      </c>
      <c r="L34" s="117">
        <v>81.814257999999995</v>
      </c>
      <c r="M34" s="117">
        <v>87.840648000000002</v>
      </c>
    </row>
    <row r="35" spans="1:13" ht="10.5" customHeight="1" x14ac:dyDescent="0.2">
      <c r="A35" s="124" t="s">
        <v>33</v>
      </c>
      <c r="B35" s="117">
        <v>49.847363000000001</v>
      </c>
      <c r="C35" s="117">
        <v>56.484003000000001</v>
      </c>
      <c r="D35" s="117">
        <v>43.568455999999998</v>
      </c>
      <c r="E35" s="117">
        <v>53.884399999999999</v>
      </c>
      <c r="F35" s="117">
        <v>66.134267000000008</v>
      </c>
      <c r="G35" s="117">
        <v>70.325269999999989</v>
      </c>
      <c r="H35" s="117">
        <v>71.885708999999991</v>
      </c>
      <c r="I35" s="117">
        <v>76.276544000000001</v>
      </c>
      <c r="J35" s="117">
        <v>79.130972</v>
      </c>
      <c r="K35" s="117">
        <v>86.123872000000006</v>
      </c>
      <c r="L35" s="117">
        <v>84.241838000000001</v>
      </c>
      <c r="M35" s="117">
        <v>90.454122999999996</v>
      </c>
    </row>
    <row r="36" spans="1:13" ht="10.5" customHeight="1" x14ac:dyDescent="0.2">
      <c r="A36" s="124" t="s">
        <v>34</v>
      </c>
      <c r="B36" s="117">
        <v>46.526377000000004</v>
      </c>
      <c r="C36" s="117">
        <v>54.028781000000002</v>
      </c>
      <c r="D36" s="117">
        <v>44.019019</v>
      </c>
      <c r="E36" s="117">
        <v>53.907497999999997</v>
      </c>
      <c r="F36" s="117">
        <v>54.540732999999996</v>
      </c>
      <c r="G36" s="117">
        <v>59.726855</v>
      </c>
      <c r="H36" s="117">
        <v>56.695428000000007</v>
      </c>
      <c r="I36" s="117">
        <v>63.808056999999998</v>
      </c>
      <c r="J36" s="117">
        <v>64.960255000000004</v>
      </c>
      <c r="K36" s="117">
        <v>77.508161000000001</v>
      </c>
      <c r="L36" s="117">
        <v>85.078178999999992</v>
      </c>
      <c r="M36" s="117">
        <v>90.044889999999995</v>
      </c>
    </row>
    <row r="37" spans="1:13" ht="10.5" customHeight="1" x14ac:dyDescent="0.2">
      <c r="A37" s="124" t="s">
        <v>35</v>
      </c>
      <c r="B37" s="123">
        <v>46.408961999999995</v>
      </c>
      <c r="C37" s="123">
        <v>47.954720999999999</v>
      </c>
      <c r="D37" s="123">
        <v>43.597321999999998</v>
      </c>
      <c r="E37" s="123">
        <v>45.990606</v>
      </c>
      <c r="F37" s="123">
        <v>58.404971000000003</v>
      </c>
      <c r="G37" s="123">
        <v>59.519476999999995</v>
      </c>
      <c r="H37" s="123">
        <v>67.107026000000005</v>
      </c>
      <c r="I37" s="123">
        <v>68.325564</v>
      </c>
      <c r="J37" s="123">
        <v>73.781654000000003</v>
      </c>
      <c r="K37" s="123">
        <v>75.591954000000001</v>
      </c>
      <c r="L37" s="123">
        <v>82.027267000000009</v>
      </c>
      <c r="M37" s="123">
        <v>83.560395999999997</v>
      </c>
    </row>
    <row r="38" spans="1:13" ht="5.25" customHeight="1" x14ac:dyDescent="0.2"/>
    <row r="39" spans="1:13" s="122" customFormat="1" ht="11.25" customHeight="1" x14ac:dyDescent="0.2">
      <c r="A39" s="84" t="s">
        <v>108</v>
      </c>
      <c r="B39" s="84"/>
      <c r="C39" s="84"/>
      <c r="D39" s="84"/>
    </row>
    <row r="40" spans="1:13" s="122" customFormat="1" ht="11.25" customHeight="1" x14ac:dyDescent="0.2">
      <c r="A40" s="84" t="s">
        <v>107</v>
      </c>
      <c r="B40" s="84"/>
      <c r="C40" s="84"/>
      <c r="D40" s="84"/>
    </row>
    <row r="41" spans="1:13" ht="17.25" customHeight="1" x14ac:dyDescent="0.2">
      <c r="A41" s="80" t="s">
        <v>60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</sheetData>
  <mergeCells count="11">
    <mergeCell ref="J3:K3"/>
    <mergeCell ref="A1:M1"/>
    <mergeCell ref="A41:M41"/>
    <mergeCell ref="L3:M3"/>
    <mergeCell ref="F2:M2"/>
    <mergeCell ref="A2:A3"/>
    <mergeCell ref="B2:E2"/>
    <mergeCell ref="B3:C3"/>
    <mergeCell ref="D3:E3"/>
    <mergeCell ref="F3:G3"/>
    <mergeCell ref="H3:I3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K46"/>
  <sheetViews>
    <sheetView workbookViewId="0">
      <selection activeCell="B20" sqref="B20:B21"/>
    </sheetView>
  </sheetViews>
  <sheetFormatPr baseColWidth="10" defaultRowHeight="12.75" x14ac:dyDescent="0.2"/>
  <cols>
    <col min="1" max="1" width="11.7109375" style="48" customWidth="1"/>
    <col min="2" max="2" width="8.85546875" style="48" customWidth="1"/>
    <col min="3" max="3" width="3.85546875" style="48" customWidth="1"/>
    <col min="4" max="4" width="6.85546875" style="48" customWidth="1"/>
    <col min="5" max="5" width="9.42578125" style="48" customWidth="1"/>
    <col min="6" max="6" width="4.5703125" style="48" customWidth="1"/>
    <col min="7" max="7" width="6.85546875" style="48" customWidth="1"/>
    <col min="8" max="8" width="7.85546875" style="48" customWidth="1"/>
    <col min="9" max="9" width="8.28515625" style="48" customWidth="1"/>
    <col min="10" max="10" width="8.5703125" style="48" customWidth="1"/>
    <col min="11" max="11" width="5.28515625" style="48" customWidth="1"/>
    <col min="12" max="16384" width="11.42578125" style="48"/>
  </cols>
  <sheetData>
    <row r="1" spans="1:11" ht="23.25" customHeight="1" x14ac:dyDescent="0.2">
      <c r="A1" s="153" t="s">
        <v>114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35.25" customHeight="1" x14ac:dyDescent="0.2">
      <c r="A2" s="49" t="s">
        <v>64</v>
      </c>
      <c r="B2" s="49"/>
      <c r="C2" s="49"/>
      <c r="D2" s="52" t="s">
        <v>58</v>
      </c>
      <c r="E2" s="52" t="s">
        <v>65</v>
      </c>
      <c r="F2" s="152" t="s">
        <v>66</v>
      </c>
      <c r="G2" s="52" t="s">
        <v>37</v>
      </c>
      <c r="H2" s="52" t="s">
        <v>36</v>
      </c>
      <c r="I2" s="52" t="s">
        <v>38</v>
      </c>
      <c r="J2" s="52" t="s">
        <v>39</v>
      </c>
      <c r="K2" s="52" t="s">
        <v>66</v>
      </c>
    </row>
    <row r="3" spans="1:11" x14ac:dyDescent="0.2">
      <c r="A3" s="49"/>
      <c r="B3" s="49"/>
      <c r="C3" s="49"/>
      <c r="D3" s="59" t="s">
        <v>40</v>
      </c>
      <c r="E3" s="59"/>
      <c r="F3" s="103"/>
      <c r="G3" s="59" t="s">
        <v>41</v>
      </c>
      <c r="H3" s="59"/>
      <c r="I3" s="59"/>
      <c r="J3" s="59"/>
      <c r="K3" s="59"/>
    </row>
    <row r="4" spans="1:11" ht="11.25" customHeight="1" x14ac:dyDescent="0.2">
      <c r="A4" s="72" t="s">
        <v>112</v>
      </c>
      <c r="B4" s="144" t="s">
        <v>69</v>
      </c>
      <c r="C4" s="143" t="s">
        <v>94</v>
      </c>
      <c r="D4" s="61">
        <v>62.183741999999995</v>
      </c>
      <c r="E4" s="61">
        <v>50.205916999999999</v>
      </c>
      <c r="F4" s="61">
        <v>59.104894999999999</v>
      </c>
      <c r="G4" s="61">
        <v>85.039180999999999</v>
      </c>
      <c r="H4" s="61">
        <v>89.032491999999991</v>
      </c>
      <c r="I4" s="61">
        <v>88.139167999999998</v>
      </c>
      <c r="J4" s="61">
        <v>88.538742999999997</v>
      </c>
      <c r="K4" s="61">
        <v>87.518213000000003</v>
      </c>
    </row>
    <row r="5" spans="1:11" ht="11.25" customHeight="1" x14ac:dyDescent="0.2">
      <c r="A5" s="49"/>
      <c r="B5" s="144"/>
      <c r="C5" s="143" t="s">
        <v>93</v>
      </c>
      <c r="D5" s="61">
        <v>64.295737000000003</v>
      </c>
      <c r="E5" s="61">
        <v>53.691876000000008</v>
      </c>
      <c r="F5" s="61">
        <v>60.994045</v>
      </c>
      <c r="G5" s="61">
        <v>86.320443999999995</v>
      </c>
      <c r="H5" s="61">
        <v>90.257927000000009</v>
      </c>
      <c r="I5" s="61">
        <v>89.977505999999991</v>
      </c>
      <c r="J5" s="61">
        <v>90.296942000000001</v>
      </c>
      <c r="K5" s="61">
        <v>88.30603099999999</v>
      </c>
    </row>
    <row r="6" spans="1:11" ht="11.25" customHeight="1" x14ac:dyDescent="0.2">
      <c r="A6" s="49"/>
      <c r="B6" s="144" t="s">
        <v>70</v>
      </c>
      <c r="C6" s="143" t="s">
        <v>94</v>
      </c>
      <c r="D6" s="63">
        <v>29.692211</v>
      </c>
      <c r="E6" s="61">
        <v>36.792613000000003</v>
      </c>
      <c r="F6" s="61">
        <v>32.210993000000002</v>
      </c>
      <c r="G6" s="63">
        <v>37.341345999999994</v>
      </c>
      <c r="H6" s="61">
        <v>49.040916000000003</v>
      </c>
      <c r="I6" s="61">
        <v>57.197514000000005</v>
      </c>
      <c r="J6" s="63">
        <v>73.57006299999999</v>
      </c>
      <c r="K6" s="61">
        <v>47.835972999999996</v>
      </c>
    </row>
    <row r="7" spans="1:11" ht="11.25" customHeight="1" x14ac:dyDescent="0.2">
      <c r="A7" s="49"/>
      <c r="B7" s="144"/>
      <c r="C7" s="143" t="s">
        <v>93</v>
      </c>
      <c r="D7" s="61">
        <v>31.742095999999997</v>
      </c>
      <c r="E7" s="61">
        <v>39.825198999999998</v>
      </c>
      <c r="F7" s="61">
        <v>33.956629</v>
      </c>
      <c r="G7" s="61">
        <v>39.009123000000002</v>
      </c>
      <c r="H7" s="61">
        <v>50.840280999999997</v>
      </c>
      <c r="I7" s="61">
        <v>60.226835999999992</v>
      </c>
      <c r="J7" s="61">
        <v>76.149816000000001</v>
      </c>
      <c r="K7" s="61">
        <v>49.013740999999996</v>
      </c>
    </row>
    <row r="8" spans="1:11" ht="11.25" customHeight="1" x14ac:dyDescent="0.2">
      <c r="A8" s="49"/>
      <c r="B8" s="147" t="s">
        <v>66</v>
      </c>
      <c r="C8" s="143" t="s">
        <v>94</v>
      </c>
      <c r="D8" s="146">
        <v>46.408152999999999</v>
      </c>
      <c r="E8" s="146">
        <v>43.594707999999997</v>
      </c>
      <c r="F8" s="146">
        <v>45.806929000000004</v>
      </c>
      <c r="G8" s="146">
        <v>58.404893999999999</v>
      </c>
      <c r="H8" s="146">
        <v>67.106718999999998</v>
      </c>
      <c r="I8" s="146">
        <v>73.780821000000003</v>
      </c>
      <c r="J8" s="146">
        <v>82.026898000000003</v>
      </c>
      <c r="K8" s="146">
        <v>66.480726000000004</v>
      </c>
    </row>
    <row r="9" spans="1:11" ht="11.25" customHeight="1" x14ac:dyDescent="0.2">
      <c r="A9" s="64"/>
      <c r="B9" s="145"/>
      <c r="C9" s="141" t="s">
        <v>93</v>
      </c>
      <c r="D9" s="66">
        <v>47.955530000000003</v>
      </c>
      <c r="E9" s="66">
        <v>45.993220999999998</v>
      </c>
      <c r="F9" s="66">
        <v>47.169378999999999</v>
      </c>
      <c r="G9" s="66">
        <v>59.519555000000004</v>
      </c>
      <c r="H9" s="66">
        <v>68.325871000000006</v>
      </c>
      <c r="I9" s="66">
        <v>75.592787000000001</v>
      </c>
      <c r="J9" s="66">
        <v>83.560765000000004</v>
      </c>
      <c r="K9" s="66">
        <v>67.199438000000001</v>
      </c>
    </row>
    <row r="10" spans="1:11" ht="11.25" customHeight="1" x14ac:dyDescent="0.2">
      <c r="A10" s="49" t="s">
        <v>111</v>
      </c>
      <c r="B10" s="144" t="s">
        <v>72</v>
      </c>
      <c r="C10" s="143" t="s">
        <v>94</v>
      </c>
      <c r="D10" s="61">
        <v>43.521017000000001</v>
      </c>
      <c r="E10" s="61">
        <v>41.783009999999997</v>
      </c>
      <c r="F10" s="61">
        <v>43.205778000000002</v>
      </c>
      <c r="G10" s="61">
        <v>59.495889999999996</v>
      </c>
      <c r="H10" s="61">
        <v>67.570970000000003</v>
      </c>
      <c r="I10" s="61">
        <v>73.43647</v>
      </c>
      <c r="J10" s="61">
        <v>81.677710000000005</v>
      </c>
      <c r="K10" s="61">
        <v>68.698931000000002</v>
      </c>
    </row>
    <row r="11" spans="1:11" ht="11.25" customHeight="1" x14ac:dyDescent="0.2">
      <c r="A11" s="49"/>
      <c r="B11" s="144"/>
      <c r="C11" s="143" t="s">
        <v>93</v>
      </c>
      <c r="D11" s="61">
        <v>45.460148000000004</v>
      </c>
      <c r="E11" s="61">
        <v>44.551552999999998</v>
      </c>
      <c r="F11" s="61">
        <v>44.859487999999999</v>
      </c>
      <c r="G11" s="61">
        <v>61.071361999999993</v>
      </c>
      <c r="H11" s="61">
        <v>68.987127999999998</v>
      </c>
      <c r="I11" s="61">
        <v>75.484848999999997</v>
      </c>
      <c r="J11" s="61">
        <v>83.327787999999998</v>
      </c>
      <c r="K11" s="61">
        <v>69.53181699999999</v>
      </c>
    </row>
    <row r="12" spans="1:11" ht="11.25" customHeight="1" x14ac:dyDescent="0.2">
      <c r="A12" s="49"/>
      <c r="B12" s="144" t="s">
        <v>73</v>
      </c>
      <c r="C12" s="143" t="s">
        <v>94</v>
      </c>
      <c r="D12" s="61">
        <v>48.002472000000004</v>
      </c>
      <c r="E12" s="61">
        <v>46.640040999999997</v>
      </c>
      <c r="F12" s="61">
        <v>48.188473999999999</v>
      </c>
      <c r="G12" s="61">
        <v>58.511569999999999</v>
      </c>
      <c r="H12" s="61">
        <v>66.765540000000001</v>
      </c>
      <c r="I12" s="61">
        <v>73.768520000000009</v>
      </c>
      <c r="J12" s="61">
        <v>82.864729999999994</v>
      </c>
      <c r="K12" s="61">
        <v>64.871299000000008</v>
      </c>
    </row>
    <row r="13" spans="1:11" ht="11.25" customHeight="1" x14ac:dyDescent="0.2">
      <c r="A13" s="49"/>
      <c r="B13" s="144"/>
      <c r="C13" s="143" t="s">
        <v>93</v>
      </c>
      <c r="D13" s="61">
        <v>52.487600999999998</v>
      </c>
      <c r="E13" s="61">
        <v>52.814888000000003</v>
      </c>
      <c r="F13" s="61">
        <v>52.039420999999997</v>
      </c>
      <c r="G13" s="61">
        <v>61.194402000000004</v>
      </c>
      <c r="H13" s="61">
        <v>70.159779</v>
      </c>
      <c r="I13" s="61">
        <v>78.761167</v>
      </c>
      <c r="J13" s="61">
        <v>87.382188999999997</v>
      </c>
      <c r="K13" s="61">
        <v>66.934784000000008</v>
      </c>
    </row>
    <row r="14" spans="1:11" ht="11.25" customHeight="1" x14ac:dyDescent="0.2">
      <c r="A14" s="49"/>
      <c r="B14" s="144" t="s">
        <v>74</v>
      </c>
      <c r="C14" s="143" t="s">
        <v>94</v>
      </c>
      <c r="D14" s="61">
        <v>50.330216999999998</v>
      </c>
      <c r="E14" s="61">
        <v>48.576900999999999</v>
      </c>
      <c r="F14" s="61">
        <v>50.451188999999999</v>
      </c>
      <c r="G14" s="61">
        <v>55.457749999999997</v>
      </c>
      <c r="H14" s="61">
        <v>62.284890000000004</v>
      </c>
      <c r="I14" s="61">
        <v>72.077150000000003</v>
      </c>
      <c r="J14" s="61">
        <v>82.020179999999996</v>
      </c>
      <c r="K14" s="61">
        <v>58.652643999999995</v>
      </c>
    </row>
    <row r="15" spans="1:11" ht="11.25" customHeight="1" x14ac:dyDescent="0.2">
      <c r="A15" s="64"/>
      <c r="B15" s="144"/>
      <c r="C15" s="143" t="s">
        <v>93</v>
      </c>
      <c r="D15" s="61">
        <v>53.293173000000003</v>
      </c>
      <c r="E15" s="61">
        <v>55.213282</v>
      </c>
      <c r="F15" s="61">
        <v>53.260807</v>
      </c>
      <c r="G15" s="61">
        <v>57.334206000000002</v>
      </c>
      <c r="H15" s="61">
        <v>65.435647000000003</v>
      </c>
      <c r="I15" s="61">
        <v>77.785289999999989</v>
      </c>
      <c r="J15" s="61">
        <v>89.328914999999995</v>
      </c>
      <c r="K15" s="61">
        <v>60.272114000000002</v>
      </c>
    </row>
    <row r="16" spans="1:11" s="79" customFormat="1" ht="1.5" customHeight="1" x14ac:dyDescent="0.2">
      <c r="A16" s="151"/>
      <c r="B16" s="151"/>
      <c r="C16" s="151"/>
      <c r="D16" s="88"/>
      <c r="E16" s="88"/>
      <c r="F16" s="88"/>
      <c r="G16" s="88"/>
      <c r="H16" s="88"/>
      <c r="I16" s="88"/>
      <c r="J16" s="88"/>
      <c r="K16" s="88"/>
    </row>
    <row r="17" spans="1:11" ht="11.25" customHeight="1" x14ac:dyDescent="0.2">
      <c r="A17" s="149"/>
      <c r="B17" s="149"/>
      <c r="C17" s="149"/>
      <c r="D17" s="59" t="s">
        <v>113</v>
      </c>
      <c r="E17" s="59"/>
      <c r="F17" s="59"/>
      <c r="G17" s="148" t="s">
        <v>103</v>
      </c>
      <c r="H17" s="59"/>
      <c r="I17" s="59"/>
      <c r="J17" s="59"/>
      <c r="K17" s="59"/>
    </row>
    <row r="18" spans="1:11" ht="11.25" customHeight="1" x14ac:dyDescent="0.2">
      <c r="A18" s="72" t="s">
        <v>112</v>
      </c>
      <c r="B18" s="144" t="s">
        <v>69</v>
      </c>
      <c r="C18" s="143" t="s">
        <v>94</v>
      </c>
      <c r="D18" s="61">
        <v>47.997838000000002</v>
      </c>
      <c r="E18" s="61">
        <v>34.421647999999998</v>
      </c>
      <c r="F18" s="61">
        <v>46.657769999999999</v>
      </c>
      <c r="G18" s="61">
        <v>88.538713000000001</v>
      </c>
      <c r="H18" s="61">
        <v>91.333759999999998</v>
      </c>
      <c r="I18" s="61">
        <v>89.701324999999997</v>
      </c>
      <c r="J18" s="61">
        <v>89.239079000000004</v>
      </c>
      <c r="K18" s="61">
        <v>90.192028999999991</v>
      </c>
    </row>
    <row r="19" spans="1:11" ht="11.25" customHeight="1" x14ac:dyDescent="0.2">
      <c r="A19" s="49"/>
      <c r="B19" s="144"/>
      <c r="C19" s="143" t="s">
        <v>93</v>
      </c>
      <c r="D19" s="61">
        <v>50.707206999999997</v>
      </c>
      <c r="E19" s="61">
        <v>40.770733</v>
      </c>
      <c r="F19" s="61">
        <v>49.168437999999995</v>
      </c>
      <c r="G19" s="61">
        <v>89.941004000000007</v>
      </c>
      <c r="H19" s="61">
        <v>92.560384999999997</v>
      </c>
      <c r="I19" s="61">
        <v>91.655652000000003</v>
      </c>
      <c r="J19" s="61">
        <v>91.420972000000006</v>
      </c>
      <c r="K19" s="61">
        <v>91.005099000000001</v>
      </c>
    </row>
    <row r="20" spans="1:11" ht="11.25" customHeight="1" x14ac:dyDescent="0.2">
      <c r="A20" s="49"/>
      <c r="B20" s="144" t="s">
        <v>70</v>
      </c>
      <c r="C20" s="143" t="s">
        <v>94</v>
      </c>
      <c r="D20" s="63">
        <v>23.005761</v>
      </c>
      <c r="E20" s="61">
        <v>22.237957999999999</v>
      </c>
      <c r="F20" s="61">
        <v>23.184425000000001</v>
      </c>
      <c r="G20" s="63">
        <v>38.651484000000004</v>
      </c>
      <c r="H20" s="61">
        <v>49.699044999999998</v>
      </c>
      <c r="I20" s="61">
        <v>58.087736</v>
      </c>
      <c r="J20" s="63">
        <v>75.607564000000011</v>
      </c>
      <c r="K20" s="61">
        <v>51.095419</v>
      </c>
    </row>
    <row r="21" spans="1:11" ht="11.25" customHeight="1" x14ac:dyDescent="0.2">
      <c r="A21" s="49"/>
      <c r="B21" s="144"/>
      <c r="C21" s="143" t="s">
        <v>93</v>
      </c>
      <c r="D21" s="61">
        <v>25.437946</v>
      </c>
      <c r="E21" s="61">
        <v>27.486687999999997</v>
      </c>
      <c r="F21" s="61">
        <v>25.471442</v>
      </c>
      <c r="G21" s="61">
        <v>41.026949000000002</v>
      </c>
      <c r="H21" s="61">
        <v>51.837322</v>
      </c>
      <c r="I21" s="61">
        <v>61.513418999999999</v>
      </c>
      <c r="J21" s="61">
        <v>78.563181</v>
      </c>
      <c r="K21" s="61">
        <v>52.535617999999992</v>
      </c>
    </row>
    <row r="22" spans="1:11" ht="11.25" customHeight="1" x14ac:dyDescent="0.2">
      <c r="A22" s="49"/>
      <c r="B22" s="147" t="s">
        <v>66</v>
      </c>
      <c r="C22" s="143" t="s">
        <v>94</v>
      </c>
      <c r="D22" s="146">
        <v>36.094933000000005</v>
      </c>
      <c r="E22" s="146">
        <v>28.387962000000002</v>
      </c>
      <c r="F22" s="146">
        <v>35.226286000000002</v>
      </c>
      <c r="G22" s="146">
        <v>61.071576999999998</v>
      </c>
      <c r="H22" s="146">
        <v>68.63321599999999</v>
      </c>
      <c r="I22" s="146">
        <v>74.600662</v>
      </c>
      <c r="J22" s="146">
        <v>82.846575000000001</v>
      </c>
      <c r="K22" s="146">
        <v>69.474506000000005</v>
      </c>
    </row>
    <row r="23" spans="1:11" ht="11.25" customHeight="1" x14ac:dyDescent="0.2">
      <c r="A23" s="64"/>
      <c r="B23" s="145"/>
      <c r="C23" s="141" t="s">
        <v>93</v>
      </c>
      <c r="D23" s="66">
        <v>38.062228999999995</v>
      </c>
      <c r="E23" s="66">
        <v>32.513080000000002</v>
      </c>
      <c r="F23" s="66">
        <v>37.080519000000002</v>
      </c>
      <c r="G23" s="66">
        <v>62.571032000000002</v>
      </c>
      <c r="H23" s="66">
        <v>70.01836999999999</v>
      </c>
      <c r="I23" s="66">
        <v>76.666436000000004</v>
      </c>
      <c r="J23" s="66">
        <v>84.665177</v>
      </c>
      <c r="K23" s="66">
        <v>70.306315999999995</v>
      </c>
    </row>
    <row r="24" spans="1:11" ht="11.25" customHeight="1" x14ac:dyDescent="0.2">
      <c r="A24" s="49" t="s">
        <v>111</v>
      </c>
      <c r="B24" s="144" t="s">
        <v>72</v>
      </c>
      <c r="C24" s="143" t="s">
        <v>94</v>
      </c>
      <c r="D24" s="61">
        <v>31.029720999999999</v>
      </c>
      <c r="E24" s="61">
        <v>25.625666000000002</v>
      </c>
      <c r="F24" s="61">
        <v>30.403174999999997</v>
      </c>
      <c r="G24" s="61">
        <v>64.945250000000001</v>
      </c>
      <c r="H24" s="61">
        <v>70.036960000000008</v>
      </c>
      <c r="I24" s="61">
        <v>74.678580000000011</v>
      </c>
      <c r="J24" s="61">
        <v>82.516049999999993</v>
      </c>
      <c r="K24" s="61">
        <v>72.637739999999994</v>
      </c>
    </row>
    <row r="25" spans="1:11" ht="11.25" customHeight="1" x14ac:dyDescent="0.2">
      <c r="A25" s="49"/>
      <c r="B25" s="144"/>
      <c r="C25" s="143" t="s">
        <v>93</v>
      </c>
      <c r="D25" s="61">
        <v>33.389502999999998</v>
      </c>
      <c r="E25" s="61">
        <v>30.468629000000004</v>
      </c>
      <c r="F25" s="61">
        <v>32.628794999999997</v>
      </c>
      <c r="G25" s="61">
        <v>67.097280999999995</v>
      </c>
      <c r="H25" s="61">
        <v>71.668788000000006</v>
      </c>
      <c r="I25" s="61">
        <v>77.036788999999999</v>
      </c>
      <c r="J25" s="61">
        <v>84.486435</v>
      </c>
      <c r="K25" s="61">
        <v>73.589247999999998</v>
      </c>
    </row>
    <row r="26" spans="1:11" ht="11.25" customHeight="1" x14ac:dyDescent="0.2">
      <c r="A26" s="49"/>
      <c r="B26" s="144" t="s">
        <v>73</v>
      </c>
      <c r="C26" s="143" t="s">
        <v>94</v>
      </c>
      <c r="D26" s="61">
        <v>39.156959000000001</v>
      </c>
      <c r="E26" s="61">
        <v>28.594089</v>
      </c>
      <c r="F26" s="61">
        <v>38.316206000000001</v>
      </c>
      <c r="G26" s="61">
        <v>60.731539999999995</v>
      </c>
      <c r="H26" s="61">
        <v>66.537179999999992</v>
      </c>
      <c r="I26" s="61">
        <v>72.04222</v>
      </c>
      <c r="J26" s="61">
        <v>82.454400000000007</v>
      </c>
      <c r="K26" s="61">
        <v>67.005219999999994</v>
      </c>
    </row>
    <row r="27" spans="1:11" ht="11.25" customHeight="1" x14ac:dyDescent="0.2">
      <c r="A27" s="49"/>
      <c r="B27" s="144"/>
      <c r="C27" s="143" t="s">
        <v>93</v>
      </c>
      <c r="D27" s="61">
        <v>44.770406000000001</v>
      </c>
      <c r="E27" s="61">
        <v>38.112034000000001</v>
      </c>
      <c r="F27" s="61">
        <v>43.404392000000001</v>
      </c>
      <c r="G27" s="61">
        <v>64.165607000000008</v>
      </c>
      <c r="H27" s="61">
        <v>70.345267000000007</v>
      </c>
      <c r="I27" s="61">
        <v>77.676829999999995</v>
      </c>
      <c r="J27" s="61">
        <v>87.727957000000004</v>
      </c>
      <c r="K27" s="61">
        <v>69.304270000000002</v>
      </c>
    </row>
    <row r="28" spans="1:11" ht="11.25" customHeight="1" x14ac:dyDescent="0.2">
      <c r="A28" s="49"/>
      <c r="B28" s="144" t="s">
        <v>74</v>
      </c>
      <c r="C28" s="143" t="s">
        <v>94</v>
      </c>
      <c r="D28" s="61">
        <v>44.396214999999998</v>
      </c>
      <c r="E28" s="61">
        <v>37.321328999999999</v>
      </c>
      <c r="F28" s="61">
        <v>44.213080999999995</v>
      </c>
      <c r="G28" s="61">
        <v>55.02449</v>
      </c>
      <c r="H28" s="61">
        <v>61.288540000000005</v>
      </c>
      <c r="I28" s="61">
        <v>71.304900000000004</v>
      </c>
      <c r="J28" s="61">
        <v>83.332409999999996</v>
      </c>
      <c r="K28" s="61">
        <v>59.162875999999997</v>
      </c>
    </row>
    <row r="29" spans="1:11" ht="11.25" customHeight="1" x14ac:dyDescent="0.2">
      <c r="A29" s="64"/>
      <c r="B29" s="144"/>
      <c r="C29" s="143" t="s">
        <v>93</v>
      </c>
      <c r="D29" s="61">
        <v>48.402996999999999</v>
      </c>
      <c r="E29" s="61">
        <v>48.947445999999999</v>
      </c>
      <c r="F29" s="61">
        <v>48.126933000000001</v>
      </c>
      <c r="G29" s="61">
        <v>57.355062999999994</v>
      </c>
      <c r="H29" s="61">
        <v>64.654218999999998</v>
      </c>
      <c r="I29" s="61">
        <v>77.592565000000008</v>
      </c>
      <c r="J29" s="61">
        <v>90.551985000000002</v>
      </c>
      <c r="K29" s="61">
        <v>61.002073000000003</v>
      </c>
    </row>
    <row r="30" spans="1:11" s="79" customFormat="1" ht="1.5" customHeight="1" x14ac:dyDescent="0.2">
      <c r="A30" s="151"/>
      <c r="B30" s="151"/>
      <c r="C30" s="151"/>
      <c r="D30" s="150"/>
      <c r="E30" s="150"/>
      <c r="F30" s="150"/>
      <c r="G30" s="150"/>
      <c r="H30" s="150"/>
      <c r="I30" s="150"/>
      <c r="J30" s="150"/>
      <c r="K30" s="150"/>
    </row>
    <row r="31" spans="1:11" ht="11.25" customHeight="1" x14ac:dyDescent="0.2">
      <c r="A31" s="149"/>
      <c r="B31" s="149"/>
      <c r="C31" s="149"/>
      <c r="D31" s="59" t="s">
        <v>79</v>
      </c>
      <c r="E31" s="59"/>
      <c r="F31" s="59"/>
      <c r="G31" s="148" t="s">
        <v>80</v>
      </c>
      <c r="H31" s="59"/>
      <c r="I31" s="59"/>
      <c r="J31" s="59"/>
      <c r="K31" s="59"/>
    </row>
    <row r="32" spans="1:11" ht="11.25" customHeight="1" x14ac:dyDescent="0.2">
      <c r="A32" s="72" t="s">
        <v>112</v>
      </c>
      <c r="B32" s="144" t="s">
        <v>69</v>
      </c>
      <c r="C32" s="143" t="s">
        <v>94</v>
      </c>
      <c r="D32" s="61">
        <v>83.278454999999994</v>
      </c>
      <c r="E32" s="61">
        <v>53.817369999999997</v>
      </c>
      <c r="F32" s="61">
        <v>70.642897000000005</v>
      </c>
      <c r="G32" s="61">
        <v>81.283440999999996</v>
      </c>
      <c r="H32" s="61">
        <v>81.793368000000001</v>
      </c>
      <c r="I32" s="61">
        <v>82.609015999999997</v>
      </c>
      <c r="J32" s="61">
        <v>86.487720999999993</v>
      </c>
      <c r="K32" s="61">
        <v>82.898015000000001</v>
      </c>
    </row>
    <row r="33" spans="1:11" ht="11.25" customHeight="1" x14ac:dyDescent="0.2">
      <c r="A33" s="49"/>
      <c r="B33" s="144"/>
      <c r="C33" s="143" t="s">
        <v>93</v>
      </c>
      <c r="D33" s="61">
        <v>85.72473699999999</v>
      </c>
      <c r="E33" s="61">
        <v>57.846237000000002</v>
      </c>
      <c r="F33" s="61">
        <v>73.102131999999997</v>
      </c>
      <c r="G33" s="61">
        <v>83.197901000000002</v>
      </c>
      <c r="H33" s="61">
        <v>84.749465000000001</v>
      </c>
      <c r="I33" s="61">
        <v>86.76207500000001</v>
      </c>
      <c r="J33" s="61">
        <v>89.279639000000003</v>
      </c>
      <c r="K33" s="61">
        <v>84.239048999999994</v>
      </c>
    </row>
    <row r="34" spans="1:11" ht="11.25" customHeight="1" x14ac:dyDescent="0.2">
      <c r="A34" s="49"/>
      <c r="B34" s="144" t="s">
        <v>70</v>
      </c>
      <c r="C34" s="143" t="s">
        <v>94</v>
      </c>
      <c r="D34" s="63">
        <v>38.412613999999998</v>
      </c>
      <c r="E34" s="61">
        <v>40.976672000000001</v>
      </c>
      <c r="F34" s="61">
        <v>40.088873</v>
      </c>
      <c r="G34" s="63">
        <v>35.637107</v>
      </c>
      <c r="H34" s="61">
        <v>46.051431999999998</v>
      </c>
      <c r="I34" s="61">
        <v>51.703290000000003</v>
      </c>
      <c r="J34" s="63">
        <v>65.946199000000007</v>
      </c>
      <c r="K34" s="61">
        <v>42.065891999999998</v>
      </c>
    </row>
    <row r="35" spans="1:11" ht="11.25" customHeight="1" x14ac:dyDescent="0.2">
      <c r="A35" s="49"/>
      <c r="B35" s="144"/>
      <c r="C35" s="143" t="s">
        <v>93</v>
      </c>
      <c r="D35" s="61">
        <v>41.879742</v>
      </c>
      <c r="E35" s="61">
        <v>44.452401999999999</v>
      </c>
      <c r="F35" s="61">
        <v>42.572839999999999</v>
      </c>
      <c r="G35" s="61">
        <v>37.680055000000003</v>
      </c>
      <c r="H35" s="61">
        <v>49.445509000000001</v>
      </c>
      <c r="I35" s="61">
        <v>58.405416000000002</v>
      </c>
      <c r="J35" s="61">
        <v>71.086957999999996</v>
      </c>
      <c r="K35" s="61">
        <v>43.783891000000004</v>
      </c>
    </row>
    <row r="36" spans="1:11" ht="11.25" customHeight="1" x14ac:dyDescent="0.2">
      <c r="A36" s="49"/>
      <c r="B36" s="147" t="s">
        <v>66</v>
      </c>
      <c r="C36" s="143" t="s">
        <v>94</v>
      </c>
      <c r="D36" s="146">
        <v>61.150797000000004</v>
      </c>
      <c r="E36" s="146">
        <v>47.749585000000003</v>
      </c>
      <c r="F36" s="146">
        <v>55.525395000000003</v>
      </c>
      <c r="G36" s="146">
        <v>55.521183999999998</v>
      </c>
      <c r="H36" s="146">
        <v>62.164408999999999</v>
      </c>
      <c r="I36" s="146">
        <v>69.867449999999991</v>
      </c>
      <c r="J36" s="146">
        <v>79.388842999999994</v>
      </c>
      <c r="K36" s="146">
        <v>61.312043000000003</v>
      </c>
    </row>
    <row r="37" spans="1:11" ht="11.25" customHeight="1" x14ac:dyDescent="0.2">
      <c r="A37" s="64"/>
      <c r="B37" s="145"/>
      <c r="C37" s="141" t="s">
        <v>93</v>
      </c>
      <c r="D37" s="66">
        <v>63.345205999999997</v>
      </c>
      <c r="E37" s="66">
        <v>50.440469</v>
      </c>
      <c r="F37" s="66">
        <v>57.248326999999996</v>
      </c>
      <c r="G37" s="66">
        <v>57.056985000000005</v>
      </c>
      <c r="H37" s="66">
        <v>64.571566000000004</v>
      </c>
      <c r="I37" s="66">
        <v>73.853307000000001</v>
      </c>
      <c r="J37" s="66">
        <v>82.136060999999998</v>
      </c>
      <c r="K37" s="66">
        <v>62.487203999999998</v>
      </c>
    </row>
    <row r="38" spans="1:11" ht="11.25" customHeight="1" x14ac:dyDescent="0.2">
      <c r="A38" s="49" t="s">
        <v>111</v>
      </c>
      <c r="B38" s="144" t="s">
        <v>72</v>
      </c>
      <c r="C38" s="143" t="s">
        <v>94</v>
      </c>
      <c r="D38" s="61">
        <v>62.185243</v>
      </c>
      <c r="E38" s="61">
        <v>45.980828000000002</v>
      </c>
      <c r="F38" s="61">
        <v>54.166958000000001</v>
      </c>
      <c r="G38" s="61">
        <v>54.807870000000001</v>
      </c>
      <c r="H38" s="61">
        <v>60.907679999999999</v>
      </c>
      <c r="I38" s="61">
        <v>68.460380000000001</v>
      </c>
      <c r="J38" s="61">
        <v>79.017539999999997</v>
      </c>
      <c r="K38" s="61">
        <v>62.090246999999998</v>
      </c>
    </row>
    <row r="39" spans="1:11" ht="11.25" customHeight="1" x14ac:dyDescent="0.2">
      <c r="A39" s="49"/>
      <c r="B39" s="144"/>
      <c r="C39" s="143" t="s">
        <v>93</v>
      </c>
      <c r="D39" s="61">
        <v>65.080451999999994</v>
      </c>
      <c r="E39" s="61">
        <v>49.015022999999999</v>
      </c>
      <c r="F39" s="61">
        <v>56.259264999999999</v>
      </c>
      <c r="G39" s="61">
        <v>56.961353000000003</v>
      </c>
      <c r="H39" s="61">
        <v>63.627493000000001</v>
      </c>
      <c r="I39" s="61">
        <v>72.804208000000003</v>
      </c>
      <c r="J39" s="61">
        <v>81.91844900000001</v>
      </c>
      <c r="K39" s="61">
        <v>63.558537999999999</v>
      </c>
    </row>
    <row r="40" spans="1:11" ht="11.25" customHeight="1" x14ac:dyDescent="0.2">
      <c r="A40" s="49"/>
      <c r="B40" s="144" t="s">
        <v>73</v>
      </c>
      <c r="C40" s="143" t="s">
        <v>94</v>
      </c>
      <c r="D40" s="61">
        <v>59.605587999999997</v>
      </c>
      <c r="E40" s="61">
        <v>51.563497000000005</v>
      </c>
      <c r="F40" s="61">
        <v>57.389754000000003</v>
      </c>
      <c r="G40" s="61">
        <v>55.329050000000002</v>
      </c>
      <c r="H40" s="61">
        <v>65.014030000000005</v>
      </c>
      <c r="I40" s="61">
        <v>77.495080000000002</v>
      </c>
      <c r="J40" s="61">
        <v>81.487180000000009</v>
      </c>
      <c r="K40" s="61">
        <v>60.532688</v>
      </c>
    </row>
    <row r="41" spans="1:11" ht="11.25" customHeight="1" x14ac:dyDescent="0.2">
      <c r="A41" s="49"/>
      <c r="B41" s="144"/>
      <c r="C41" s="143" t="s">
        <v>93</v>
      </c>
      <c r="D41" s="61">
        <v>65.381822999999997</v>
      </c>
      <c r="E41" s="61">
        <v>59.309993999999996</v>
      </c>
      <c r="F41" s="61">
        <v>62.177393000000002</v>
      </c>
      <c r="G41" s="61">
        <v>58.975828</v>
      </c>
      <c r="H41" s="61">
        <v>72.059505999999999</v>
      </c>
      <c r="I41" s="61">
        <v>87.532199000000006</v>
      </c>
      <c r="J41" s="61">
        <v>88.933548999999999</v>
      </c>
      <c r="K41" s="61">
        <v>63.479434999999995</v>
      </c>
    </row>
    <row r="42" spans="1:11" ht="11.25" customHeight="1" x14ac:dyDescent="0.2">
      <c r="A42" s="49"/>
      <c r="B42" s="144" t="s">
        <v>74</v>
      </c>
      <c r="C42" s="143" t="s">
        <v>94</v>
      </c>
      <c r="D42" s="63">
        <v>57.049212000000004</v>
      </c>
      <c r="E42" s="63">
        <v>51.018940999999998</v>
      </c>
      <c r="F42" s="63">
        <v>56.342968999999997</v>
      </c>
      <c r="G42" s="63">
        <v>55.318780000000004</v>
      </c>
      <c r="H42" s="63">
        <v>65.762370000000004</v>
      </c>
      <c r="I42" s="63">
        <v>70.148080000000007</v>
      </c>
      <c r="J42" s="63">
        <v>70.656110000000012</v>
      </c>
      <c r="K42" s="63">
        <v>57.140827999999999</v>
      </c>
    </row>
    <row r="43" spans="1:11" ht="11.25" customHeight="1" x14ac:dyDescent="0.2">
      <c r="A43" s="49"/>
      <c r="B43" s="142"/>
      <c r="C43" s="141" t="s">
        <v>93</v>
      </c>
      <c r="D43" s="67">
        <v>61.206921999999999</v>
      </c>
      <c r="E43" s="67">
        <v>58.988110999999996</v>
      </c>
      <c r="F43" s="67">
        <v>60.182829999999996</v>
      </c>
      <c r="G43" s="67">
        <v>57.976033000000001</v>
      </c>
      <c r="H43" s="67">
        <v>72.601016000000001</v>
      </c>
      <c r="I43" s="67">
        <v>84.877665999999991</v>
      </c>
      <c r="J43" s="67">
        <v>91.718834999999999</v>
      </c>
      <c r="K43" s="67">
        <v>59.653261000000001</v>
      </c>
    </row>
    <row r="44" spans="1:11" ht="5.25" customHeight="1" x14ac:dyDescent="0.2">
      <c r="A44" s="140"/>
      <c r="B44" s="139"/>
      <c r="C44" s="139"/>
      <c r="D44" s="139"/>
      <c r="E44" s="139"/>
      <c r="F44" s="138"/>
      <c r="G44" s="138"/>
      <c r="H44" s="138"/>
      <c r="I44" s="138"/>
      <c r="J44" s="138"/>
      <c r="K44" s="138"/>
    </row>
    <row r="45" spans="1:11" s="122" customFormat="1" ht="18.75" customHeight="1" x14ac:dyDescent="0.2">
      <c r="A45" s="84" t="s">
        <v>110</v>
      </c>
      <c r="B45" s="84"/>
      <c r="C45" s="84"/>
      <c r="D45" s="84"/>
      <c r="E45" s="137"/>
      <c r="F45" s="125"/>
      <c r="G45" s="125"/>
      <c r="H45" s="125"/>
      <c r="I45" s="125"/>
      <c r="J45" s="125"/>
      <c r="K45" s="125"/>
    </row>
    <row r="46" spans="1:11" ht="18.75" customHeight="1" x14ac:dyDescent="0.2">
      <c r="A46" s="80" t="s">
        <v>60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</row>
  </sheetData>
  <mergeCells count="34">
    <mergeCell ref="G17:K17"/>
    <mergeCell ref="G31:K31"/>
    <mergeCell ref="A10:A15"/>
    <mergeCell ref="B10:B11"/>
    <mergeCell ref="B12:B13"/>
    <mergeCell ref="B14:B15"/>
    <mergeCell ref="A18:A23"/>
    <mergeCell ref="B20:B21"/>
    <mergeCell ref="B22:B23"/>
    <mergeCell ref="D17:F17"/>
    <mergeCell ref="A46:K46"/>
    <mergeCell ref="A44:K44"/>
    <mergeCell ref="A1:K1"/>
    <mergeCell ref="B6:B7"/>
    <mergeCell ref="B8:B9"/>
    <mergeCell ref="A4:A9"/>
    <mergeCell ref="D3:F3"/>
    <mergeCell ref="B4:B5"/>
    <mergeCell ref="A2:C3"/>
    <mergeCell ref="G3:K3"/>
    <mergeCell ref="A24:A29"/>
    <mergeCell ref="A38:A43"/>
    <mergeCell ref="A32:A37"/>
    <mergeCell ref="B40:B41"/>
    <mergeCell ref="B42:B43"/>
    <mergeCell ref="B34:B35"/>
    <mergeCell ref="B36:B37"/>
    <mergeCell ref="B24:B25"/>
    <mergeCell ref="B18:B19"/>
    <mergeCell ref="D31:F31"/>
    <mergeCell ref="B32:B33"/>
    <mergeCell ref="B26:B27"/>
    <mergeCell ref="B28:B29"/>
    <mergeCell ref="B38:B39"/>
  </mergeCells>
  <pageMargins left="0.75" right="0.75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40"/>
  <sheetViews>
    <sheetView topLeftCell="C1" workbookViewId="0">
      <selection activeCell="S19" sqref="S19"/>
    </sheetView>
  </sheetViews>
  <sheetFormatPr baseColWidth="10" defaultRowHeight="12.75" x14ac:dyDescent="0.2"/>
  <cols>
    <col min="1" max="1" width="15.7109375" customWidth="1"/>
    <col min="2" max="13" width="5.7109375" customWidth="1"/>
  </cols>
  <sheetData>
    <row r="1" spans="1:18" s="1" customFormat="1" ht="24" customHeight="1" x14ac:dyDescent="0.2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8" x14ac:dyDescent="0.2">
      <c r="A2" s="39" t="s">
        <v>0</v>
      </c>
      <c r="B2" s="31" t="s">
        <v>40</v>
      </c>
      <c r="C2" s="31"/>
      <c r="D2" s="31"/>
      <c r="E2" s="31"/>
      <c r="F2" s="41" t="s">
        <v>44</v>
      </c>
      <c r="G2" s="31"/>
      <c r="H2" s="31"/>
      <c r="I2" s="31"/>
      <c r="J2" s="31"/>
      <c r="K2" s="31"/>
      <c r="L2" s="31"/>
      <c r="M2" s="31"/>
    </row>
    <row r="3" spans="1:18" s="1" customFormat="1" ht="33.75" customHeight="1" x14ac:dyDescent="0.2">
      <c r="A3" s="40"/>
      <c r="B3" s="42" t="s">
        <v>1</v>
      </c>
      <c r="C3" s="42"/>
      <c r="D3" s="42" t="s">
        <v>2</v>
      </c>
      <c r="E3" s="43"/>
      <c r="F3" s="44" t="s">
        <v>37</v>
      </c>
      <c r="G3" s="42"/>
      <c r="H3" s="42" t="s">
        <v>36</v>
      </c>
      <c r="I3" s="42"/>
      <c r="J3" s="42" t="s">
        <v>38</v>
      </c>
      <c r="K3" s="42"/>
      <c r="L3" s="42" t="s">
        <v>39</v>
      </c>
      <c r="M3" s="43"/>
      <c r="N3" s="7" t="s">
        <v>49</v>
      </c>
      <c r="O3" s="7" t="s">
        <v>52</v>
      </c>
      <c r="P3" s="7" t="s">
        <v>53</v>
      </c>
      <c r="Q3" s="7" t="s">
        <v>54</v>
      </c>
      <c r="R3" s="9" t="s">
        <v>50</v>
      </c>
    </row>
    <row r="4" spans="1:18" s="1" customFormat="1" x14ac:dyDescent="0.2">
      <c r="A4" s="2"/>
      <c r="B4" s="3" t="s">
        <v>45</v>
      </c>
      <c r="C4" s="3" t="s">
        <v>46</v>
      </c>
      <c r="D4" s="3" t="s">
        <v>47</v>
      </c>
      <c r="E4" s="10" t="s">
        <v>46</v>
      </c>
      <c r="F4" s="3" t="s">
        <v>47</v>
      </c>
      <c r="G4" s="3" t="s">
        <v>46</v>
      </c>
      <c r="H4" s="3" t="s">
        <v>47</v>
      </c>
      <c r="I4" s="3" t="s">
        <v>46</v>
      </c>
      <c r="J4" s="3" t="s">
        <v>47</v>
      </c>
      <c r="K4" s="3" t="s">
        <v>46</v>
      </c>
      <c r="L4" s="3" t="s">
        <v>47</v>
      </c>
      <c r="M4" s="3" t="s">
        <v>46</v>
      </c>
    </row>
    <row r="5" spans="1:18" ht="10.5" customHeight="1" x14ac:dyDescent="0.2">
      <c r="A5" s="2" t="s">
        <v>3</v>
      </c>
      <c r="B5" s="11">
        <v>43.084415999999997</v>
      </c>
      <c r="C5" s="11">
        <v>48.697933999999997</v>
      </c>
      <c r="D5" s="11">
        <v>45.181928999999997</v>
      </c>
      <c r="E5" s="11">
        <v>53.823616999999999</v>
      </c>
      <c r="F5" s="11">
        <v>53.18094</v>
      </c>
      <c r="G5" s="11">
        <v>57.068117999999998</v>
      </c>
      <c r="H5" s="11">
        <v>62.537423999999994</v>
      </c>
      <c r="I5" s="11">
        <v>67.075333999999998</v>
      </c>
      <c r="J5" s="11">
        <v>71.083025000000006</v>
      </c>
      <c r="K5" s="11">
        <v>78.227310000000003</v>
      </c>
      <c r="L5" s="11">
        <v>80.087023000000002</v>
      </c>
      <c r="M5" s="11">
        <v>86.268747000000005</v>
      </c>
      <c r="N5" t="str">
        <f>IF(OR(IF(AND(B5&lt;E5,C5&lt;D5)=TRUE,"*","")="*",IF(AND(B5&gt;E5,C5&gt;D5)=TRUE,"*","")="*"),"*","")</f>
        <v/>
      </c>
      <c r="O5" t="str">
        <f>IF(OR(IF(AND(F5&lt;I5,G5&lt;H5)=TRUE,"‡","")="‡",IF(AND(F5&gt;I5,G5&gt;H5)=TRUE,"‡","")="‡"),"‡","")</f>
        <v>‡</v>
      </c>
      <c r="P5" t="str">
        <f>IF(OR(IF(AND(H5&lt;K5,I5&lt;J5)=TRUE,"‡","")="‡",IF(AND(H5&gt;K5,I5&gt;J5)=TRUE,"‡","")="‡"),"‡","")</f>
        <v>‡</v>
      </c>
      <c r="Q5" t="str">
        <f>IF(OR(IF(AND(J5&lt;M5,K5&lt;L5)=TRUE,"‡","")="‡",IF(AND(J5&gt;M5,K5&gt;L5)=TRUE,"‡","")="‡"),"‡","")</f>
        <v>‡</v>
      </c>
      <c r="R5" t="str">
        <f>IF(OR(IF(AND(F5&lt;M5,G5&lt;L5)=TRUE,"‡","")="‡",IF(AND(F5&gt;M5,G5&gt;L5)=TRUE,"‡","")="‡"),"‡","")</f>
        <v>‡</v>
      </c>
    </row>
    <row r="6" spans="1:18" ht="10.5" customHeight="1" x14ac:dyDescent="0.2">
      <c r="A6" s="2" t="s">
        <v>4</v>
      </c>
      <c r="B6" s="11">
        <v>41.032948000000005</v>
      </c>
      <c r="C6" s="11">
        <v>47.231231999999999</v>
      </c>
      <c r="D6" s="11">
        <v>37.822589000000001</v>
      </c>
      <c r="E6" s="11">
        <v>46.010429000000002</v>
      </c>
      <c r="F6" s="11">
        <v>59.827646000000001</v>
      </c>
      <c r="G6" s="11">
        <v>63.899149000000001</v>
      </c>
      <c r="H6" s="11">
        <v>68.562372999999994</v>
      </c>
      <c r="I6" s="11">
        <v>73.048709000000002</v>
      </c>
      <c r="J6" s="11">
        <v>68.630359999999996</v>
      </c>
      <c r="K6" s="11">
        <v>75.151783999999992</v>
      </c>
      <c r="L6" s="11">
        <v>78.758234000000002</v>
      </c>
      <c r="M6" s="11">
        <v>85.519860000000008</v>
      </c>
      <c r="N6" t="str">
        <f t="shared" ref="N6:N37" si="0">IF(OR(IF(AND(B6&lt;E6,C6&lt;D6)=TRUE,"*","")="*",IF(AND(B6&gt;E6,C6&gt;D6)=TRUE,"*","")="*"),"*","")</f>
        <v/>
      </c>
      <c r="O6" t="str">
        <f t="shared" ref="O6:O37" si="1">IF(OR(IF(AND(F6&lt;I6,G6&lt;H6)=TRUE,"‡","")="‡",IF(AND(F6&gt;I6,G6&gt;H6)=TRUE,"‡","")="‡"),"‡","")</f>
        <v>‡</v>
      </c>
      <c r="P6" t="str">
        <f t="shared" ref="P6:P37" si="2">IF(OR(IF(AND(H6&lt;K6,I6&lt;J6)=TRUE,"‡","")="‡",IF(AND(H6&gt;K6,I6&gt;J6)=TRUE,"‡","")="‡"),"‡","")</f>
        <v/>
      </c>
      <c r="Q6" t="str">
        <f t="shared" ref="Q6:Q37" si="3">IF(OR(IF(AND(J6&lt;M6,K6&lt;L6)=TRUE,"‡","")="‡",IF(AND(J6&gt;M6,K6&gt;L6)=TRUE,"‡","")="‡"),"‡","")</f>
        <v>‡</v>
      </c>
      <c r="R6" t="str">
        <f t="shared" ref="R6:R37" si="4">IF(OR(IF(AND(F6&lt;M6,G6&lt;L6)=TRUE,"‡","")="‡",IF(AND(F6&gt;M6,G6&gt;L6)=TRUE,"‡","")="‡"),"‡","")</f>
        <v>‡</v>
      </c>
    </row>
    <row r="7" spans="1:18" ht="10.5" customHeight="1" x14ac:dyDescent="0.2">
      <c r="A7" s="2" t="s">
        <v>5</v>
      </c>
      <c r="B7" s="11">
        <v>39.921731999999999</v>
      </c>
      <c r="C7" s="11">
        <v>49.608795000000001</v>
      </c>
      <c r="D7" s="11">
        <v>47.672370000000001</v>
      </c>
      <c r="E7" s="11">
        <v>60.637067000000002</v>
      </c>
      <c r="F7" s="11">
        <v>60.139538000000002</v>
      </c>
      <c r="G7" s="11">
        <v>66.517111999999997</v>
      </c>
      <c r="H7" s="11">
        <v>65.552672999999999</v>
      </c>
      <c r="I7" s="11">
        <v>71.027149999999992</v>
      </c>
      <c r="J7" s="11">
        <v>73.851044999999999</v>
      </c>
      <c r="K7" s="11">
        <v>81.229836000000006</v>
      </c>
      <c r="L7" s="11">
        <v>84.742226000000002</v>
      </c>
      <c r="M7" s="11">
        <v>90.301558999999997</v>
      </c>
      <c r="N7" t="str">
        <f t="shared" si="0"/>
        <v/>
      </c>
      <c r="O7" t="str">
        <f t="shared" si="1"/>
        <v/>
      </c>
      <c r="P7" t="str">
        <f t="shared" si="2"/>
        <v>‡</v>
      </c>
      <c r="Q7" t="str">
        <f t="shared" si="3"/>
        <v>‡</v>
      </c>
      <c r="R7" t="str">
        <f t="shared" si="4"/>
        <v>‡</v>
      </c>
    </row>
    <row r="8" spans="1:18" ht="10.5" customHeight="1" x14ac:dyDescent="0.2">
      <c r="A8" s="2" t="s">
        <v>6</v>
      </c>
      <c r="B8" s="11">
        <v>43.982418000000003</v>
      </c>
      <c r="C8" s="11">
        <v>51.578288000000008</v>
      </c>
      <c r="D8" s="11">
        <v>39.644674000000002</v>
      </c>
      <c r="E8" s="11">
        <v>49.214412000000003</v>
      </c>
      <c r="F8" s="11">
        <v>59.045961000000005</v>
      </c>
      <c r="G8" s="11">
        <v>63.949889999999996</v>
      </c>
      <c r="H8" s="11">
        <v>66.054469999999995</v>
      </c>
      <c r="I8" s="11">
        <v>71.802708999999993</v>
      </c>
      <c r="J8" s="11">
        <v>75.212935999999999</v>
      </c>
      <c r="K8" s="11">
        <v>82.584208000000004</v>
      </c>
      <c r="L8" s="11">
        <v>84.941939000000005</v>
      </c>
      <c r="M8" s="11">
        <v>90.529938999999999</v>
      </c>
      <c r="N8" t="str">
        <f t="shared" si="0"/>
        <v/>
      </c>
      <c r="O8" t="str">
        <f t="shared" si="1"/>
        <v>‡</v>
      </c>
      <c r="P8" t="str">
        <f t="shared" si="2"/>
        <v>‡</v>
      </c>
      <c r="Q8" t="str">
        <f t="shared" si="3"/>
        <v>‡</v>
      </c>
      <c r="R8" t="str">
        <f t="shared" si="4"/>
        <v>‡</v>
      </c>
    </row>
    <row r="9" spans="1:18" ht="10.5" customHeight="1" x14ac:dyDescent="0.2">
      <c r="A9" s="2" t="s">
        <v>7</v>
      </c>
      <c r="B9" s="11">
        <v>41.284205</v>
      </c>
      <c r="C9" s="11">
        <v>48.321004000000002</v>
      </c>
      <c r="D9" s="11">
        <v>34.784486000000001</v>
      </c>
      <c r="E9" s="11">
        <v>48.155723000000002</v>
      </c>
      <c r="F9" s="11">
        <v>52.293981000000002</v>
      </c>
      <c r="G9" s="11">
        <v>57.35371</v>
      </c>
      <c r="H9" s="11">
        <v>61.785449999999997</v>
      </c>
      <c r="I9" s="11">
        <v>66.443584000000001</v>
      </c>
      <c r="J9" s="11">
        <v>68.45680200000001</v>
      </c>
      <c r="K9" s="11">
        <v>77.217950000000002</v>
      </c>
      <c r="L9" s="11">
        <v>80.444356999999997</v>
      </c>
      <c r="M9" s="11">
        <v>87.059151999999997</v>
      </c>
      <c r="N9" t="str">
        <f t="shared" si="0"/>
        <v/>
      </c>
      <c r="O9" t="str">
        <f t="shared" si="1"/>
        <v>‡</v>
      </c>
      <c r="P9" t="str">
        <f t="shared" si="2"/>
        <v>‡</v>
      </c>
      <c r="Q9" t="str">
        <f t="shared" si="3"/>
        <v>‡</v>
      </c>
      <c r="R9" t="str">
        <f t="shared" si="4"/>
        <v>‡</v>
      </c>
    </row>
    <row r="10" spans="1:18" ht="10.5" customHeight="1" x14ac:dyDescent="0.2">
      <c r="A10" s="2" t="s">
        <v>8</v>
      </c>
      <c r="B10" s="11">
        <v>53.637752000000006</v>
      </c>
      <c r="C10" s="11">
        <v>59.786183999999999</v>
      </c>
      <c r="D10" s="11">
        <v>48.671706</v>
      </c>
      <c r="E10" s="11">
        <v>57.225028000000002</v>
      </c>
      <c r="F10" s="11">
        <v>61.768489000000002</v>
      </c>
      <c r="G10" s="11">
        <v>66.729127000000005</v>
      </c>
      <c r="H10" s="11">
        <v>70.403051000000005</v>
      </c>
      <c r="I10" s="11">
        <v>76.108765000000005</v>
      </c>
      <c r="J10" s="11">
        <v>73.352275000000006</v>
      </c>
      <c r="K10" s="11">
        <v>80.872823000000011</v>
      </c>
      <c r="L10" s="11">
        <v>83.719875000000002</v>
      </c>
      <c r="M10" s="11">
        <v>90.211048000000005</v>
      </c>
      <c r="N10" t="str">
        <f t="shared" si="0"/>
        <v/>
      </c>
      <c r="O10" t="str">
        <f t="shared" si="1"/>
        <v>‡</v>
      </c>
      <c r="P10" t="str">
        <f t="shared" si="2"/>
        <v/>
      </c>
      <c r="Q10" t="str">
        <f t="shared" si="3"/>
        <v>‡</v>
      </c>
      <c r="R10" t="str">
        <f t="shared" si="4"/>
        <v>‡</v>
      </c>
    </row>
    <row r="11" spans="1:18" ht="10.5" customHeight="1" x14ac:dyDescent="0.2">
      <c r="A11" s="2" t="s">
        <v>9</v>
      </c>
      <c r="B11" s="11">
        <v>46.656312</v>
      </c>
      <c r="C11" s="11">
        <v>52.942851999999995</v>
      </c>
      <c r="D11" s="11">
        <v>43.891112999999997</v>
      </c>
      <c r="E11" s="11">
        <v>53.287074999999994</v>
      </c>
      <c r="F11" s="11">
        <v>55.587702000000007</v>
      </c>
      <c r="G11" s="11">
        <v>59.067997000000005</v>
      </c>
      <c r="H11" s="11">
        <v>65.367909999999995</v>
      </c>
      <c r="I11" s="11">
        <v>72.695032999999995</v>
      </c>
      <c r="J11" s="11">
        <v>75.772830999999996</v>
      </c>
      <c r="K11" s="11">
        <v>82.430928000000009</v>
      </c>
      <c r="L11" s="11">
        <v>83.622952999999995</v>
      </c>
      <c r="M11" s="11">
        <v>89.180833000000007</v>
      </c>
      <c r="N11" t="str">
        <f t="shared" si="0"/>
        <v/>
      </c>
      <c r="O11" t="str">
        <f t="shared" si="1"/>
        <v>‡</v>
      </c>
      <c r="P11" t="str">
        <f t="shared" si="2"/>
        <v>‡</v>
      </c>
      <c r="Q11" t="str">
        <f t="shared" si="3"/>
        <v>‡</v>
      </c>
      <c r="R11" t="str">
        <f t="shared" si="4"/>
        <v>‡</v>
      </c>
    </row>
    <row r="12" spans="1:18" ht="10.5" customHeight="1" x14ac:dyDescent="0.2">
      <c r="A12" s="2" t="s">
        <v>10</v>
      </c>
      <c r="B12" s="11">
        <v>35.281863000000001</v>
      </c>
      <c r="C12" s="11">
        <v>43.388807</v>
      </c>
      <c r="D12" s="11">
        <v>30.462562999999999</v>
      </c>
      <c r="E12" s="11">
        <v>45.861787</v>
      </c>
      <c r="F12" s="11">
        <v>57.094849000000004</v>
      </c>
      <c r="G12" s="11">
        <v>62.851107999999996</v>
      </c>
      <c r="H12" s="11">
        <v>62.715624000000005</v>
      </c>
      <c r="I12" s="11">
        <v>69.614763999999994</v>
      </c>
      <c r="J12" s="11">
        <v>68.207200999999998</v>
      </c>
      <c r="K12" s="11">
        <v>79.459992999999997</v>
      </c>
      <c r="L12" s="11">
        <v>73.807688999999996</v>
      </c>
      <c r="M12" s="11">
        <v>84.657808000000003</v>
      </c>
      <c r="N12" t="str">
        <f t="shared" si="0"/>
        <v/>
      </c>
      <c r="O12" t="str">
        <f t="shared" si="1"/>
        <v/>
      </c>
      <c r="P12" t="str">
        <f t="shared" si="2"/>
        <v/>
      </c>
      <c r="Q12" t="str">
        <f t="shared" si="3"/>
        <v/>
      </c>
      <c r="R12" t="str">
        <f t="shared" si="4"/>
        <v>‡</v>
      </c>
    </row>
    <row r="13" spans="1:18" ht="10.5" customHeight="1" x14ac:dyDescent="0.2">
      <c r="A13" s="2" t="s">
        <v>11</v>
      </c>
      <c r="B13" s="11">
        <v>32.857143000000001</v>
      </c>
      <c r="C13" s="11">
        <v>39.890641000000002</v>
      </c>
      <c r="D13" s="11">
        <v>28.279904999999999</v>
      </c>
      <c r="E13" s="11">
        <v>36.475824000000003</v>
      </c>
      <c r="F13" s="11">
        <v>57.327897000000007</v>
      </c>
      <c r="G13" s="11">
        <v>62.967416</v>
      </c>
      <c r="H13" s="11">
        <v>64.876016000000007</v>
      </c>
      <c r="I13" s="11">
        <v>69.498618000000008</v>
      </c>
      <c r="J13" s="11">
        <v>70.579852000000002</v>
      </c>
      <c r="K13" s="11">
        <v>76.406401000000002</v>
      </c>
      <c r="L13" s="11">
        <v>78.764482000000001</v>
      </c>
      <c r="M13" s="11">
        <v>83.620318999999995</v>
      </c>
      <c r="N13" t="str">
        <f t="shared" si="0"/>
        <v/>
      </c>
      <c r="O13" t="str">
        <f t="shared" si="1"/>
        <v>‡</v>
      </c>
      <c r="P13" t="str">
        <f t="shared" si="2"/>
        <v>‡</v>
      </c>
      <c r="Q13" t="str">
        <f t="shared" si="3"/>
        <v>‡</v>
      </c>
      <c r="R13" t="str">
        <f t="shared" si="4"/>
        <v>‡</v>
      </c>
    </row>
    <row r="14" spans="1:18" ht="10.5" customHeight="1" x14ac:dyDescent="0.2">
      <c r="A14" s="2" t="s">
        <v>12</v>
      </c>
      <c r="B14" s="11">
        <v>41.926334999999995</v>
      </c>
      <c r="C14" s="11">
        <v>48.544221999999998</v>
      </c>
      <c r="D14" s="11">
        <v>33.259495999999999</v>
      </c>
      <c r="E14" s="11">
        <v>42.780679999999997</v>
      </c>
      <c r="F14" s="11">
        <v>52.312241999999998</v>
      </c>
      <c r="G14" s="11">
        <v>58.045630000000003</v>
      </c>
      <c r="H14" s="11">
        <v>59.567457000000005</v>
      </c>
      <c r="I14" s="11">
        <v>68.988495999999998</v>
      </c>
      <c r="J14" s="11">
        <v>68.764924000000008</v>
      </c>
      <c r="K14" s="11">
        <v>81.937523999999996</v>
      </c>
      <c r="L14" s="11">
        <v>78.265860000000004</v>
      </c>
      <c r="M14" s="11">
        <v>86.402979000000002</v>
      </c>
      <c r="N14" t="str">
        <f t="shared" si="0"/>
        <v/>
      </c>
      <c r="O14" t="str">
        <f t="shared" si="1"/>
        <v>‡</v>
      </c>
      <c r="P14" t="str">
        <f t="shared" si="2"/>
        <v/>
      </c>
      <c r="Q14" t="str">
        <f t="shared" si="3"/>
        <v/>
      </c>
      <c r="R14" t="str">
        <f t="shared" si="4"/>
        <v>‡</v>
      </c>
    </row>
    <row r="15" spans="1:18" ht="10.5" customHeight="1" x14ac:dyDescent="0.2">
      <c r="A15" s="2" t="s">
        <v>13</v>
      </c>
      <c r="B15" s="11">
        <v>47.460801000000004</v>
      </c>
      <c r="C15" s="11">
        <v>53.689392000000005</v>
      </c>
      <c r="D15" s="11">
        <v>48.859026</v>
      </c>
      <c r="E15" s="11">
        <v>58.443246000000002</v>
      </c>
      <c r="F15" s="11">
        <v>52.940644000000006</v>
      </c>
      <c r="G15" s="11">
        <v>57.084791999999993</v>
      </c>
      <c r="H15" s="11">
        <v>65.180742999999993</v>
      </c>
      <c r="I15" s="11">
        <v>70.921597000000006</v>
      </c>
      <c r="J15" s="11">
        <v>70.094871999999995</v>
      </c>
      <c r="K15" s="11">
        <v>78.436447999999999</v>
      </c>
      <c r="L15" s="11">
        <v>79.078802999999994</v>
      </c>
      <c r="M15" s="11">
        <v>86.007739999999998</v>
      </c>
      <c r="N15" t="str">
        <f t="shared" si="0"/>
        <v/>
      </c>
      <c r="O15" t="str">
        <f t="shared" si="1"/>
        <v>‡</v>
      </c>
      <c r="P15" t="str">
        <f t="shared" si="2"/>
        <v/>
      </c>
      <c r="Q15" t="str">
        <f t="shared" si="3"/>
        <v>‡</v>
      </c>
      <c r="R15" t="str">
        <f t="shared" si="4"/>
        <v>‡</v>
      </c>
    </row>
    <row r="16" spans="1:18" ht="10.5" customHeight="1" x14ac:dyDescent="0.2">
      <c r="A16" s="2" t="s">
        <v>14</v>
      </c>
      <c r="B16" s="11">
        <v>50.780735</v>
      </c>
      <c r="C16" s="11">
        <v>58.416380999999994</v>
      </c>
      <c r="D16" s="11">
        <v>50.753901999999997</v>
      </c>
      <c r="E16" s="11">
        <v>59.172412999999999</v>
      </c>
      <c r="F16" s="11">
        <v>59.406939000000001</v>
      </c>
      <c r="G16" s="11">
        <v>65.888351</v>
      </c>
      <c r="H16" s="11">
        <v>70.433622999999997</v>
      </c>
      <c r="I16" s="11">
        <v>75.947834</v>
      </c>
      <c r="J16" s="11">
        <v>74.268191999999999</v>
      </c>
      <c r="K16" s="11">
        <v>80.776849999999996</v>
      </c>
      <c r="L16" s="11">
        <v>82.985866000000001</v>
      </c>
      <c r="M16" s="11">
        <v>89.198432999999994</v>
      </c>
      <c r="N16" t="str">
        <f t="shared" si="0"/>
        <v/>
      </c>
      <c r="O16" t="str">
        <f t="shared" si="1"/>
        <v>‡</v>
      </c>
      <c r="P16" t="str">
        <f t="shared" si="2"/>
        <v/>
      </c>
      <c r="Q16" t="str">
        <f t="shared" si="3"/>
        <v>‡</v>
      </c>
      <c r="R16" t="str">
        <f t="shared" si="4"/>
        <v>‡</v>
      </c>
    </row>
    <row r="17" spans="1:18" ht="10.5" customHeight="1" x14ac:dyDescent="0.2">
      <c r="A17" s="2" t="s">
        <v>15</v>
      </c>
      <c r="B17" s="11">
        <v>40.487200999999999</v>
      </c>
      <c r="C17" s="11">
        <v>49.882406000000003</v>
      </c>
      <c r="D17" s="11">
        <v>36.471912000000003</v>
      </c>
      <c r="E17" s="11">
        <v>47.911552</v>
      </c>
      <c r="F17" s="11">
        <v>54.3</v>
      </c>
      <c r="G17" s="11">
        <v>60.899312999999999</v>
      </c>
      <c r="H17" s="11">
        <v>59.039719000000005</v>
      </c>
      <c r="I17" s="11">
        <v>66.649040999999997</v>
      </c>
      <c r="J17" s="11">
        <v>61.420911000000004</v>
      </c>
      <c r="K17" s="11">
        <v>74.477163000000004</v>
      </c>
      <c r="L17" s="11">
        <v>80.642933999999997</v>
      </c>
      <c r="M17" s="11">
        <v>87.743616000000003</v>
      </c>
      <c r="N17" t="str">
        <f t="shared" si="0"/>
        <v/>
      </c>
      <c r="O17" t="str">
        <f t="shared" si="1"/>
        <v/>
      </c>
      <c r="P17" t="str">
        <f t="shared" si="2"/>
        <v/>
      </c>
      <c r="Q17" t="str">
        <f t="shared" si="3"/>
        <v>‡</v>
      </c>
      <c r="R17" t="str">
        <f t="shared" si="4"/>
        <v>‡</v>
      </c>
    </row>
    <row r="18" spans="1:18" ht="10.5" customHeight="1" x14ac:dyDescent="0.2">
      <c r="A18" s="2" t="s">
        <v>16</v>
      </c>
      <c r="B18" s="11">
        <v>52.406435999999999</v>
      </c>
      <c r="C18" s="11">
        <v>57.981242000000002</v>
      </c>
      <c r="D18" s="11">
        <v>54.166625000000003</v>
      </c>
      <c r="E18" s="11">
        <v>62.663995999999997</v>
      </c>
      <c r="F18" s="11">
        <v>59.760471000000003</v>
      </c>
      <c r="G18" s="11">
        <v>64.296755000000005</v>
      </c>
      <c r="H18" s="11">
        <v>64.571918999999994</v>
      </c>
      <c r="I18" s="11">
        <v>69.28398</v>
      </c>
      <c r="J18" s="11">
        <v>69.280839999999998</v>
      </c>
      <c r="K18" s="11">
        <v>77.092273000000006</v>
      </c>
      <c r="L18" s="11">
        <v>82.006672999999992</v>
      </c>
      <c r="M18" s="11">
        <v>86.556584000000001</v>
      </c>
      <c r="N18" t="str">
        <f t="shared" si="0"/>
        <v/>
      </c>
      <c r="O18" t="str">
        <f t="shared" si="1"/>
        <v>‡</v>
      </c>
      <c r="P18" t="str">
        <f t="shared" si="2"/>
        <v/>
      </c>
      <c r="Q18" t="str">
        <f t="shared" si="3"/>
        <v>‡</v>
      </c>
      <c r="R18" t="str">
        <f t="shared" si="4"/>
        <v>‡</v>
      </c>
    </row>
    <row r="19" spans="1:18" ht="10.5" customHeight="1" x14ac:dyDescent="0.2">
      <c r="A19" s="2" t="s">
        <v>17</v>
      </c>
      <c r="B19" s="11">
        <v>41.321241000000001</v>
      </c>
      <c r="C19" s="11">
        <v>47.543621999999999</v>
      </c>
      <c r="D19" s="11">
        <v>34.272492</v>
      </c>
      <c r="E19" s="11">
        <v>43.771822</v>
      </c>
      <c r="F19" s="11">
        <v>54.096328999999997</v>
      </c>
      <c r="G19" s="11">
        <v>58.241968</v>
      </c>
      <c r="H19" s="11">
        <v>65.531742000000008</v>
      </c>
      <c r="I19" s="11">
        <v>69.650458</v>
      </c>
      <c r="J19" s="11">
        <v>69.191738000000001</v>
      </c>
      <c r="K19" s="11">
        <v>75.586117999999999</v>
      </c>
      <c r="L19" s="11">
        <v>78.050550000000001</v>
      </c>
      <c r="M19" s="11">
        <v>84.431667000000004</v>
      </c>
      <c r="N19" t="str">
        <f t="shared" si="0"/>
        <v/>
      </c>
      <c r="O19" t="str">
        <f>IF(OR(IF(AND(F19&lt;I19,G19&lt;H19)=TRUE,"‡","")="‡",IF(AND(F19&gt;I19,G19&gt;H19)=TRUE,"‡","")="‡"),"‡","")</f>
        <v>‡</v>
      </c>
      <c r="P19" t="str">
        <f t="shared" si="2"/>
        <v/>
      </c>
      <c r="Q19" t="str">
        <f t="shared" si="3"/>
        <v>‡</v>
      </c>
      <c r="R19" t="str">
        <f t="shared" si="4"/>
        <v>‡</v>
      </c>
    </row>
    <row r="20" spans="1:18" ht="10.5" customHeight="1" x14ac:dyDescent="0.2">
      <c r="A20" s="2" t="s">
        <v>18</v>
      </c>
      <c r="B20" s="11">
        <v>50.725458000000003</v>
      </c>
      <c r="C20" s="11">
        <v>57.358109999999996</v>
      </c>
      <c r="D20" s="11">
        <v>38.461232000000003</v>
      </c>
      <c r="E20" s="11">
        <v>49.925370000000001</v>
      </c>
      <c r="F20" s="11">
        <v>53.595000999999996</v>
      </c>
      <c r="G20" s="11">
        <v>60.227450000000005</v>
      </c>
      <c r="H20" s="11">
        <v>64.685586999999998</v>
      </c>
      <c r="I20" s="11">
        <v>71.576883000000009</v>
      </c>
      <c r="J20" s="11">
        <v>72.329115999999999</v>
      </c>
      <c r="K20" s="11">
        <v>85.581302000000008</v>
      </c>
      <c r="L20" s="11">
        <v>80.756802000000008</v>
      </c>
      <c r="M20" s="11">
        <v>87.206688</v>
      </c>
      <c r="N20" t="str">
        <f>IF(OR(IF(AND(B20&lt;E20,C20&lt;D20)=TRUE,"*","")="*",IF(AND(B20&gt;E20,C20&gt;D20)=TRUE,"*","")="*"),"*","")</f>
        <v>*</v>
      </c>
      <c r="O20" t="str">
        <f t="shared" si="1"/>
        <v>‡</v>
      </c>
      <c r="P20" t="str">
        <f t="shared" si="2"/>
        <v>‡</v>
      </c>
      <c r="Q20" t="str">
        <f t="shared" si="3"/>
        <v/>
      </c>
      <c r="R20" t="str">
        <f t="shared" si="4"/>
        <v>‡</v>
      </c>
    </row>
    <row r="21" spans="1:18" ht="10.5" customHeight="1" x14ac:dyDescent="0.2">
      <c r="A21" s="2" t="s">
        <v>19</v>
      </c>
      <c r="B21" s="11">
        <v>44.955680000000001</v>
      </c>
      <c r="C21" s="11">
        <v>51.116782000000008</v>
      </c>
      <c r="D21" s="11">
        <v>43.582205999999999</v>
      </c>
      <c r="E21" s="11">
        <v>52.667562000000004</v>
      </c>
      <c r="F21" s="11">
        <v>61.233404999999998</v>
      </c>
      <c r="G21" s="11">
        <v>65.948211999999998</v>
      </c>
      <c r="H21" s="11">
        <v>66.949433999999997</v>
      </c>
      <c r="I21" s="11">
        <v>71.724719000000007</v>
      </c>
      <c r="J21" s="11">
        <v>69.461771999999996</v>
      </c>
      <c r="K21" s="11">
        <v>76.426972000000006</v>
      </c>
      <c r="L21" s="11">
        <v>77.503968999999998</v>
      </c>
      <c r="M21" s="11">
        <v>83.678850000000011</v>
      </c>
      <c r="N21" t="str">
        <f t="shared" si="0"/>
        <v/>
      </c>
      <c r="O21" t="str">
        <f t="shared" si="1"/>
        <v>‡</v>
      </c>
      <c r="P21" t="str">
        <f t="shared" si="2"/>
        <v/>
      </c>
      <c r="Q21" t="str">
        <f t="shared" si="3"/>
        <v>‡</v>
      </c>
      <c r="R21" t="str">
        <f t="shared" si="4"/>
        <v>‡</v>
      </c>
    </row>
    <row r="22" spans="1:18" ht="10.5" customHeight="1" x14ac:dyDescent="0.2">
      <c r="A22" s="2" t="s">
        <v>20</v>
      </c>
      <c r="B22" s="11">
        <v>50.561513999999995</v>
      </c>
      <c r="C22" s="11">
        <v>57.468525000000007</v>
      </c>
      <c r="D22" s="11">
        <v>47.516333000000003</v>
      </c>
      <c r="E22" s="11">
        <v>57.553019999999997</v>
      </c>
      <c r="F22" s="11">
        <v>59.785193999999997</v>
      </c>
      <c r="G22" s="11">
        <v>64.926781000000005</v>
      </c>
      <c r="H22" s="11">
        <v>67.120930000000001</v>
      </c>
      <c r="I22" s="11">
        <v>72.582341999999997</v>
      </c>
      <c r="J22" s="11">
        <v>77.143678000000008</v>
      </c>
      <c r="K22" s="11">
        <v>83.996804999999995</v>
      </c>
      <c r="L22" s="11">
        <v>83.712516000000008</v>
      </c>
      <c r="M22" s="11">
        <v>88.834570999999997</v>
      </c>
      <c r="N22" t="str">
        <f t="shared" si="0"/>
        <v/>
      </c>
      <c r="O22" t="str">
        <f t="shared" si="1"/>
        <v>‡</v>
      </c>
      <c r="P22" t="str">
        <f t="shared" si="2"/>
        <v>‡</v>
      </c>
      <c r="Q22" t="str">
        <f t="shared" si="3"/>
        <v/>
      </c>
      <c r="R22" t="str">
        <f t="shared" si="4"/>
        <v>‡</v>
      </c>
    </row>
    <row r="23" spans="1:18" ht="10.5" customHeight="1" x14ac:dyDescent="0.2">
      <c r="A23" s="2" t="s">
        <v>21</v>
      </c>
      <c r="B23" s="11">
        <v>48.729283000000002</v>
      </c>
      <c r="C23" s="11">
        <v>54.011437999999998</v>
      </c>
      <c r="D23" s="11">
        <v>44.024685000000005</v>
      </c>
      <c r="E23" s="11">
        <v>55.748170999999999</v>
      </c>
      <c r="F23" s="11">
        <v>54.967789000000003</v>
      </c>
      <c r="G23" s="11">
        <v>59.553398000000001</v>
      </c>
      <c r="H23" s="11">
        <v>67.553381000000002</v>
      </c>
      <c r="I23" s="11">
        <v>70.808936000000003</v>
      </c>
      <c r="J23" s="11">
        <v>75.196722000000008</v>
      </c>
      <c r="K23" s="11">
        <v>83.172325000000001</v>
      </c>
      <c r="L23" s="11">
        <v>79.913045000000011</v>
      </c>
      <c r="M23" s="11">
        <v>84.26556699999999</v>
      </c>
      <c r="N23" t="str">
        <f t="shared" si="0"/>
        <v/>
      </c>
      <c r="O23" t="str">
        <f t="shared" si="1"/>
        <v>‡</v>
      </c>
      <c r="P23" t="str">
        <f t="shared" si="2"/>
        <v>‡</v>
      </c>
      <c r="Q23" t="str">
        <f t="shared" si="3"/>
        <v/>
      </c>
      <c r="R23" t="str">
        <f t="shared" si="4"/>
        <v>‡</v>
      </c>
    </row>
    <row r="24" spans="1:18" ht="10.5" customHeight="1" x14ac:dyDescent="0.2">
      <c r="A24" s="2" t="s">
        <v>22</v>
      </c>
      <c r="B24" s="11">
        <v>48.276012000000001</v>
      </c>
      <c r="C24" s="11">
        <v>54.485744999999994</v>
      </c>
      <c r="D24" s="11">
        <v>46.554245000000002</v>
      </c>
      <c r="E24" s="11">
        <v>56.777923999999999</v>
      </c>
      <c r="F24" s="11">
        <v>61.323937999999998</v>
      </c>
      <c r="G24" s="11">
        <v>66.366225999999997</v>
      </c>
      <c r="H24" s="11">
        <v>67.636595999999997</v>
      </c>
      <c r="I24" s="11">
        <v>73.353808999999998</v>
      </c>
      <c r="J24" s="11">
        <v>71.262058999999994</v>
      </c>
      <c r="K24" s="11">
        <v>79.586646000000002</v>
      </c>
      <c r="L24" s="11">
        <v>84.402331000000004</v>
      </c>
      <c r="M24" s="11">
        <v>89.040762999999998</v>
      </c>
      <c r="N24" t="str">
        <f t="shared" si="0"/>
        <v/>
      </c>
      <c r="O24" t="str">
        <f t="shared" si="1"/>
        <v>‡</v>
      </c>
      <c r="P24" t="str">
        <f t="shared" si="2"/>
        <v/>
      </c>
      <c r="Q24" t="str">
        <f t="shared" si="3"/>
        <v>‡</v>
      </c>
      <c r="R24" t="str">
        <f t="shared" si="4"/>
        <v>‡</v>
      </c>
    </row>
    <row r="25" spans="1:18" ht="10.5" customHeight="1" x14ac:dyDescent="0.2">
      <c r="A25" s="2" t="s">
        <v>23</v>
      </c>
      <c r="B25" s="11">
        <v>49.220054000000005</v>
      </c>
      <c r="C25" s="11">
        <v>56.039510000000007</v>
      </c>
      <c r="D25" s="11">
        <v>37.474339000000001</v>
      </c>
      <c r="E25" s="11">
        <v>45.512375999999996</v>
      </c>
      <c r="F25" s="11">
        <v>58.710364999999996</v>
      </c>
      <c r="G25" s="11">
        <v>63.781109000000001</v>
      </c>
      <c r="H25" s="11">
        <v>67.826856000000006</v>
      </c>
      <c r="I25" s="11">
        <v>73.723692999999997</v>
      </c>
      <c r="J25" s="11">
        <v>68.062398000000002</v>
      </c>
      <c r="K25" s="11">
        <v>76.116484</v>
      </c>
      <c r="L25" s="11">
        <v>73.867896999999999</v>
      </c>
      <c r="M25" s="11">
        <v>80.287397999999996</v>
      </c>
      <c r="N25" t="str">
        <f t="shared" si="0"/>
        <v>*</v>
      </c>
      <c r="O25" t="str">
        <f t="shared" si="1"/>
        <v>‡</v>
      </c>
      <c r="P25" t="str">
        <f t="shared" si="2"/>
        <v/>
      </c>
      <c r="Q25" t="str">
        <f t="shared" si="3"/>
        <v/>
      </c>
      <c r="R25" t="str">
        <f t="shared" si="4"/>
        <v>‡</v>
      </c>
    </row>
    <row r="26" spans="1:18" ht="10.5" customHeight="1" x14ac:dyDescent="0.2">
      <c r="A26" s="2" t="s">
        <v>24</v>
      </c>
      <c r="B26" s="11">
        <v>40.577161000000004</v>
      </c>
      <c r="C26" s="11">
        <v>46.609636999999999</v>
      </c>
      <c r="D26" s="11">
        <v>42.887839</v>
      </c>
      <c r="E26" s="11">
        <v>51.282534999999996</v>
      </c>
      <c r="F26" s="11">
        <v>49.832051</v>
      </c>
      <c r="G26" s="11">
        <v>54.546565000000001</v>
      </c>
      <c r="H26" s="11">
        <v>64.434128999999999</v>
      </c>
      <c r="I26" s="11">
        <v>69.30346200000001</v>
      </c>
      <c r="J26" s="11">
        <v>65.609560999999999</v>
      </c>
      <c r="K26" s="11">
        <v>72.523000999999994</v>
      </c>
      <c r="L26" s="11">
        <v>78.180357000000001</v>
      </c>
      <c r="M26" s="11">
        <v>84.022463999999999</v>
      </c>
      <c r="N26" t="str">
        <f t="shared" si="0"/>
        <v/>
      </c>
      <c r="O26" t="str">
        <f t="shared" si="1"/>
        <v>‡</v>
      </c>
      <c r="P26" t="str">
        <f t="shared" si="2"/>
        <v/>
      </c>
      <c r="Q26" t="str">
        <f t="shared" si="3"/>
        <v>‡</v>
      </c>
      <c r="R26" t="str">
        <f t="shared" si="4"/>
        <v>‡</v>
      </c>
    </row>
    <row r="27" spans="1:18" ht="10.5" customHeight="1" x14ac:dyDescent="0.2">
      <c r="A27" s="2" t="s">
        <v>25</v>
      </c>
      <c r="B27" s="11">
        <v>46.513617000000004</v>
      </c>
      <c r="C27" s="11">
        <v>52.975712999999999</v>
      </c>
      <c r="D27" s="11">
        <v>49.447133999999998</v>
      </c>
      <c r="E27" s="11">
        <v>60.165492</v>
      </c>
      <c r="F27" s="11">
        <v>65.050490999999994</v>
      </c>
      <c r="G27" s="11">
        <v>69.985420000000005</v>
      </c>
      <c r="H27" s="11">
        <v>72.485831999999988</v>
      </c>
      <c r="I27" s="11">
        <v>77.760245999999995</v>
      </c>
      <c r="J27" s="11">
        <v>78.728878999999992</v>
      </c>
      <c r="K27" s="11">
        <v>84.920284999999993</v>
      </c>
      <c r="L27" s="11">
        <v>86.134332999999998</v>
      </c>
      <c r="M27" s="11">
        <v>91.719937000000002</v>
      </c>
      <c r="N27" t="str">
        <f t="shared" si="0"/>
        <v/>
      </c>
      <c r="O27" t="str">
        <f t="shared" si="1"/>
        <v>‡</v>
      </c>
      <c r="P27" t="str">
        <f t="shared" si="2"/>
        <v>‡</v>
      </c>
      <c r="Q27" t="str">
        <f t="shared" si="3"/>
        <v>‡</v>
      </c>
      <c r="R27" t="str">
        <f t="shared" si="4"/>
        <v>‡</v>
      </c>
    </row>
    <row r="28" spans="1:18" ht="10.5" customHeight="1" x14ac:dyDescent="0.2">
      <c r="A28" s="2" t="s">
        <v>26</v>
      </c>
      <c r="B28" s="11">
        <v>42.269216999999998</v>
      </c>
      <c r="C28" s="11">
        <v>47.934771999999995</v>
      </c>
      <c r="D28" s="11">
        <v>37.883135000000003</v>
      </c>
      <c r="E28" s="11">
        <v>47.345959999999998</v>
      </c>
      <c r="F28" s="11">
        <v>55.312227999999998</v>
      </c>
      <c r="G28" s="11">
        <v>60.679399999999994</v>
      </c>
      <c r="H28" s="11">
        <v>64.554449000000005</v>
      </c>
      <c r="I28" s="11">
        <v>69.386265000000009</v>
      </c>
      <c r="J28" s="11">
        <v>76.666781999999998</v>
      </c>
      <c r="K28" s="11">
        <v>84.075069999999997</v>
      </c>
      <c r="L28" s="11">
        <v>79.752665000000007</v>
      </c>
      <c r="M28" s="11">
        <v>85.473958999999994</v>
      </c>
      <c r="N28" t="str">
        <f t="shared" si="0"/>
        <v/>
      </c>
      <c r="O28" t="str">
        <f t="shared" si="1"/>
        <v>‡</v>
      </c>
      <c r="P28" t="str">
        <f t="shared" si="2"/>
        <v>‡</v>
      </c>
      <c r="Q28" t="str">
        <f t="shared" si="3"/>
        <v/>
      </c>
      <c r="R28" t="str">
        <f t="shared" si="4"/>
        <v>‡</v>
      </c>
    </row>
    <row r="29" spans="1:18" ht="10.5" customHeight="1" x14ac:dyDescent="0.2">
      <c r="A29" s="2" t="s">
        <v>27</v>
      </c>
      <c r="B29" s="11">
        <v>46.003191000000001</v>
      </c>
      <c r="C29" s="11">
        <v>53.563101999999994</v>
      </c>
      <c r="D29" s="11">
        <v>50.430638999999999</v>
      </c>
      <c r="E29" s="11">
        <v>60.476766000000005</v>
      </c>
      <c r="F29" s="11">
        <v>56.570683000000002</v>
      </c>
      <c r="G29" s="11">
        <v>61.67315</v>
      </c>
      <c r="H29" s="11">
        <v>61.638665000000003</v>
      </c>
      <c r="I29" s="11">
        <v>67.852964999999998</v>
      </c>
      <c r="J29" s="11">
        <v>67.322926999999993</v>
      </c>
      <c r="K29" s="11">
        <v>76.507526999999996</v>
      </c>
      <c r="L29" s="11">
        <v>78.961286999999999</v>
      </c>
      <c r="M29" s="11">
        <v>86.751560999999995</v>
      </c>
      <c r="N29" t="str">
        <f t="shared" si="0"/>
        <v/>
      </c>
      <c r="O29" t="str">
        <f t="shared" si="1"/>
        <v/>
      </c>
      <c r="P29" t="str">
        <f t="shared" si="2"/>
        <v/>
      </c>
      <c r="Q29" t="str">
        <f t="shared" si="3"/>
        <v>‡</v>
      </c>
      <c r="R29" t="str">
        <f t="shared" si="4"/>
        <v>‡</v>
      </c>
    </row>
    <row r="30" spans="1:18" ht="10.5" customHeight="1" x14ac:dyDescent="0.2">
      <c r="A30" s="2" t="s">
        <v>28</v>
      </c>
      <c r="B30" s="11">
        <v>38.257270999999996</v>
      </c>
      <c r="C30" s="11">
        <v>46.660443000000001</v>
      </c>
      <c r="D30" s="11">
        <v>38.296366999999996</v>
      </c>
      <c r="E30" s="11">
        <v>50.149842</v>
      </c>
      <c r="F30" s="11">
        <v>55.939541999999996</v>
      </c>
      <c r="G30" s="11">
        <v>62.116999999999997</v>
      </c>
      <c r="H30" s="11">
        <v>64.073312000000001</v>
      </c>
      <c r="I30" s="11">
        <v>69.584106000000006</v>
      </c>
      <c r="J30" s="11">
        <v>72.928613999999996</v>
      </c>
      <c r="K30" s="11">
        <v>81.350352000000001</v>
      </c>
      <c r="L30" s="11">
        <v>82.771340000000009</v>
      </c>
      <c r="M30" s="11">
        <v>89.757759000000007</v>
      </c>
      <c r="N30" t="str">
        <f t="shared" si="0"/>
        <v/>
      </c>
      <c r="O30" t="str">
        <f t="shared" si="1"/>
        <v>‡</v>
      </c>
      <c r="P30" t="str">
        <f t="shared" si="2"/>
        <v>‡</v>
      </c>
      <c r="Q30" t="str">
        <f t="shared" si="3"/>
        <v>‡</v>
      </c>
      <c r="R30" t="str">
        <f t="shared" si="4"/>
        <v>‡</v>
      </c>
    </row>
    <row r="31" spans="1:18" ht="10.5" customHeight="1" x14ac:dyDescent="0.2">
      <c r="A31" s="2" t="s">
        <v>29</v>
      </c>
      <c r="B31" s="11">
        <v>37.883853999999999</v>
      </c>
      <c r="C31" s="11">
        <v>46.075494999999997</v>
      </c>
      <c r="D31" s="11">
        <v>39.742808000000004</v>
      </c>
      <c r="E31" s="11">
        <v>48.677105999999995</v>
      </c>
      <c r="F31" s="11">
        <v>52.165106999999999</v>
      </c>
      <c r="G31" s="11">
        <v>58.150882000000003</v>
      </c>
      <c r="H31" s="11">
        <v>62.082779000000002</v>
      </c>
      <c r="I31" s="11">
        <v>66.934386000000003</v>
      </c>
      <c r="J31" s="11">
        <v>72.466881999999998</v>
      </c>
      <c r="K31" s="11">
        <v>79.947597999999999</v>
      </c>
      <c r="L31" s="11">
        <v>80.826402999999999</v>
      </c>
      <c r="M31" s="11">
        <v>87.705423999999994</v>
      </c>
      <c r="N31" t="str">
        <f t="shared" si="0"/>
        <v/>
      </c>
      <c r="O31" t="str">
        <f t="shared" si="1"/>
        <v>‡</v>
      </c>
      <c r="P31" t="str">
        <f t="shared" si="2"/>
        <v>‡</v>
      </c>
      <c r="Q31" t="str">
        <f t="shared" si="3"/>
        <v>‡</v>
      </c>
      <c r="R31" t="str">
        <f t="shared" si="4"/>
        <v>‡</v>
      </c>
    </row>
    <row r="32" spans="1:18" ht="10.5" customHeight="1" x14ac:dyDescent="0.2">
      <c r="A32" s="2" t="s">
        <v>30</v>
      </c>
      <c r="B32" s="11">
        <v>40.51829</v>
      </c>
      <c r="C32" s="11">
        <v>47.630112000000004</v>
      </c>
      <c r="D32" s="11">
        <v>42.433953000000002</v>
      </c>
      <c r="E32" s="11">
        <v>53.493219999999994</v>
      </c>
      <c r="F32" s="11">
        <v>57.676881999999999</v>
      </c>
      <c r="G32" s="11">
        <v>62.857832000000002</v>
      </c>
      <c r="H32" s="11">
        <v>65.688885999999997</v>
      </c>
      <c r="I32" s="11">
        <v>71.259180999999998</v>
      </c>
      <c r="J32" s="11">
        <v>73.731971000000001</v>
      </c>
      <c r="K32" s="11">
        <v>82.058156999999994</v>
      </c>
      <c r="L32" s="11">
        <v>80.097359999999995</v>
      </c>
      <c r="M32" s="11">
        <v>86.958528000000001</v>
      </c>
      <c r="N32" t="str">
        <f t="shared" si="0"/>
        <v/>
      </c>
      <c r="O32" t="str">
        <f t="shared" si="1"/>
        <v>‡</v>
      </c>
      <c r="P32" t="str">
        <f t="shared" si="2"/>
        <v>‡</v>
      </c>
      <c r="Q32" t="str">
        <f t="shared" si="3"/>
        <v/>
      </c>
      <c r="R32" t="str">
        <f t="shared" si="4"/>
        <v>‡</v>
      </c>
    </row>
    <row r="33" spans="1:18" ht="10.5" customHeight="1" x14ac:dyDescent="0.2">
      <c r="A33" s="2" t="s">
        <v>31</v>
      </c>
      <c r="B33" s="11">
        <v>43.236500999999997</v>
      </c>
      <c r="C33" s="11">
        <v>49.369206999999996</v>
      </c>
      <c r="D33" s="11">
        <v>42.145201999999998</v>
      </c>
      <c r="E33" s="11">
        <v>51.196508999999999</v>
      </c>
      <c r="F33" s="11">
        <v>59.802270999999998</v>
      </c>
      <c r="G33" s="11">
        <v>65.690072999999998</v>
      </c>
      <c r="H33" s="11">
        <v>67.156919000000002</v>
      </c>
      <c r="I33" s="11">
        <v>72.183807000000002</v>
      </c>
      <c r="J33" s="11">
        <v>71.580928999999998</v>
      </c>
      <c r="K33" s="11">
        <v>78.926229000000006</v>
      </c>
      <c r="L33" s="11">
        <v>76.436971999999997</v>
      </c>
      <c r="M33" s="11">
        <v>82.912891000000002</v>
      </c>
      <c r="N33" t="str">
        <f t="shared" si="0"/>
        <v/>
      </c>
      <c r="O33" t="str">
        <f t="shared" si="1"/>
        <v>‡</v>
      </c>
      <c r="P33" t="str">
        <f t="shared" si="2"/>
        <v/>
      </c>
      <c r="Q33" t="str">
        <f t="shared" si="3"/>
        <v/>
      </c>
      <c r="R33" t="str">
        <f t="shared" si="4"/>
        <v>‡</v>
      </c>
    </row>
    <row r="34" spans="1:18" ht="10.5" customHeight="1" x14ac:dyDescent="0.2">
      <c r="A34" s="2" t="s">
        <v>32</v>
      </c>
      <c r="B34" s="11">
        <v>37.404071000000002</v>
      </c>
      <c r="C34" s="11">
        <v>44.539932</v>
      </c>
      <c r="D34" s="11">
        <v>36.533680000000004</v>
      </c>
      <c r="E34" s="11">
        <v>47.198434999999996</v>
      </c>
      <c r="F34" s="11">
        <v>54.756864999999998</v>
      </c>
      <c r="G34" s="11">
        <v>59.420788999999999</v>
      </c>
      <c r="H34" s="11">
        <v>62.273505999999998</v>
      </c>
      <c r="I34" s="11">
        <v>68.982883000000001</v>
      </c>
      <c r="J34" s="11">
        <v>73.155300999999994</v>
      </c>
      <c r="K34" s="11">
        <v>81.095876000000004</v>
      </c>
      <c r="L34" s="11">
        <v>81.814257999999995</v>
      </c>
      <c r="M34" s="11">
        <v>87.840648000000002</v>
      </c>
      <c r="N34" t="str">
        <f t="shared" si="0"/>
        <v/>
      </c>
      <c r="O34" t="str">
        <f t="shared" si="1"/>
        <v>‡</v>
      </c>
      <c r="P34" t="str">
        <f t="shared" si="2"/>
        <v>‡</v>
      </c>
      <c r="Q34" t="str">
        <f t="shared" si="3"/>
        <v>‡</v>
      </c>
      <c r="R34" t="str">
        <f t="shared" si="4"/>
        <v>‡</v>
      </c>
    </row>
    <row r="35" spans="1:18" ht="10.5" customHeight="1" x14ac:dyDescent="0.2">
      <c r="A35" s="2" t="s">
        <v>33</v>
      </c>
      <c r="B35" s="11">
        <v>49.847363000000001</v>
      </c>
      <c r="C35" s="11">
        <v>56.484003000000001</v>
      </c>
      <c r="D35" s="11">
        <v>43.568455999999998</v>
      </c>
      <c r="E35" s="11">
        <v>53.884399999999999</v>
      </c>
      <c r="F35" s="11">
        <v>66.134267000000008</v>
      </c>
      <c r="G35" s="11">
        <v>70.325269999999989</v>
      </c>
      <c r="H35" s="11">
        <v>71.885708999999991</v>
      </c>
      <c r="I35" s="11">
        <v>76.276544000000001</v>
      </c>
      <c r="J35" s="11">
        <v>79.130972</v>
      </c>
      <c r="K35" s="11">
        <v>86.123872000000006</v>
      </c>
      <c r="L35" s="11">
        <v>84.241838000000001</v>
      </c>
      <c r="M35" s="11">
        <v>90.454122999999996</v>
      </c>
      <c r="N35" t="str">
        <f t="shared" si="0"/>
        <v/>
      </c>
      <c r="O35" t="str">
        <f t="shared" si="1"/>
        <v>‡</v>
      </c>
      <c r="P35" t="str">
        <f t="shared" si="2"/>
        <v>‡</v>
      </c>
      <c r="Q35" t="str">
        <f t="shared" si="3"/>
        <v/>
      </c>
      <c r="R35" t="str">
        <f t="shared" si="4"/>
        <v>‡</v>
      </c>
    </row>
    <row r="36" spans="1:18" ht="10.5" customHeight="1" x14ac:dyDescent="0.2">
      <c r="A36" s="2" t="s">
        <v>34</v>
      </c>
      <c r="B36" s="11">
        <v>46.526377000000004</v>
      </c>
      <c r="C36" s="11">
        <v>54.028781000000002</v>
      </c>
      <c r="D36" s="11">
        <v>44.019019</v>
      </c>
      <c r="E36" s="11">
        <v>53.907497999999997</v>
      </c>
      <c r="F36" s="11">
        <v>54.540732999999996</v>
      </c>
      <c r="G36" s="11">
        <v>59.726855</v>
      </c>
      <c r="H36" s="11">
        <v>56.695428000000007</v>
      </c>
      <c r="I36" s="11">
        <v>63.808056999999998</v>
      </c>
      <c r="J36" s="11">
        <v>64.960255000000004</v>
      </c>
      <c r="K36" s="11">
        <v>77.508161000000001</v>
      </c>
      <c r="L36" s="11">
        <v>85.078178999999992</v>
      </c>
      <c r="M36" s="11">
        <v>90.044889999999995</v>
      </c>
      <c r="N36" t="str">
        <f t="shared" si="0"/>
        <v/>
      </c>
      <c r="O36" t="str">
        <f t="shared" si="1"/>
        <v/>
      </c>
      <c r="P36" t="str">
        <f t="shared" si="2"/>
        <v>‡</v>
      </c>
      <c r="Q36" t="str">
        <f t="shared" si="3"/>
        <v>‡</v>
      </c>
      <c r="R36" t="str">
        <f t="shared" si="4"/>
        <v>‡</v>
      </c>
    </row>
    <row r="37" spans="1:18" ht="10.5" customHeight="1" x14ac:dyDescent="0.2">
      <c r="A37" s="2" t="s">
        <v>35</v>
      </c>
      <c r="B37" s="12">
        <v>46.408961999999995</v>
      </c>
      <c r="C37" s="12">
        <v>47.954720999999999</v>
      </c>
      <c r="D37" s="12">
        <v>43.597321999999998</v>
      </c>
      <c r="E37" s="12">
        <v>45.990606</v>
      </c>
      <c r="F37" s="12">
        <v>58.404971000000003</v>
      </c>
      <c r="G37" s="12">
        <v>59.519476999999995</v>
      </c>
      <c r="H37" s="12">
        <v>67.107026000000005</v>
      </c>
      <c r="I37" s="12">
        <v>68.325564</v>
      </c>
      <c r="J37" s="12">
        <v>73.781654000000003</v>
      </c>
      <c r="K37" s="12">
        <v>75.591954000000001</v>
      </c>
      <c r="L37" s="12">
        <v>82.027267000000009</v>
      </c>
      <c r="M37" s="12">
        <v>83.560395999999997</v>
      </c>
      <c r="N37" t="str">
        <f t="shared" si="0"/>
        <v>*</v>
      </c>
      <c r="O37" t="str">
        <f t="shared" si="1"/>
        <v>‡</v>
      </c>
      <c r="P37" t="str">
        <f t="shared" si="2"/>
        <v>‡</v>
      </c>
      <c r="Q37" t="str">
        <f t="shared" si="3"/>
        <v>‡</v>
      </c>
      <c r="R37" t="str">
        <f t="shared" si="4"/>
        <v>‡</v>
      </c>
    </row>
    <row r="38" spans="1:18" ht="5.25" customHeight="1" x14ac:dyDescent="0.2"/>
    <row r="39" spans="1:18" x14ac:dyDescent="0.2">
      <c r="A39" s="45" t="s">
        <v>48</v>
      </c>
      <c r="B39" s="46"/>
      <c r="C39" s="46"/>
      <c r="D39" s="46"/>
    </row>
    <row r="40" spans="1:18" ht="17.25" customHeight="1" x14ac:dyDescent="0.2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</sheetData>
  <mergeCells count="12">
    <mergeCell ref="A39:D39"/>
    <mergeCell ref="A40:M40"/>
    <mergeCell ref="A1:K1"/>
    <mergeCell ref="A2:A3"/>
    <mergeCell ref="B2:E2"/>
    <mergeCell ref="F2:M2"/>
    <mergeCell ref="B3:C3"/>
    <mergeCell ref="D3:E3"/>
    <mergeCell ref="F3:G3"/>
    <mergeCell ref="H3:I3"/>
    <mergeCell ref="J3:K3"/>
    <mergeCell ref="L3:M3"/>
  </mergeCells>
  <phoneticPr fontId="2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40"/>
  <sheetViews>
    <sheetView workbookViewId="0">
      <selection activeCell="S19" sqref="S19"/>
    </sheetView>
  </sheetViews>
  <sheetFormatPr baseColWidth="10" defaultRowHeight="12.75" x14ac:dyDescent="0.2"/>
  <cols>
    <col min="1" max="1" width="15" customWidth="1"/>
    <col min="2" max="2" width="5.85546875" customWidth="1"/>
    <col min="3" max="3" width="1.140625" style="14" customWidth="1"/>
    <col min="4" max="4" width="4.42578125" style="14" customWidth="1"/>
    <col min="5" max="5" width="9.140625" customWidth="1"/>
    <col min="6" max="6" width="15.28515625" customWidth="1"/>
    <col min="7" max="7" width="6.85546875" customWidth="1"/>
    <col min="8" max="8" width="1.7109375" style="21" customWidth="1"/>
    <col min="9" max="9" width="6.42578125" customWidth="1"/>
    <col min="10" max="10" width="1.42578125" customWidth="1"/>
    <col min="11" max="11" width="7.5703125" customWidth="1"/>
    <col min="12" max="12" width="1.42578125" customWidth="1"/>
    <col min="13" max="13" width="7.7109375" customWidth="1"/>
  </cols>
  <sheetData>
    <row r="1" spans="1:14" s="1" customFormat="1" ht="12.75" customHeight="1" x14ac:dyDescent="0.2">
      <c r="A1" s="38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x14ac:dyDescent="0.2">
      <c r="A2" s="32" t="s">
        <v>0</v>
      </c>
      <c r="B2" s="31" t="s">
        <v>40</v>
      </c>
      <c r="C2" s="31"/>
      <c r="D2" s="31"/>
      <c r="E2" s="31"/>
      <c r="F2" s="3"/>
      <c r="G2" s="36" t="s">
        <v>41</v>
      </c>
      <c r="H2" s="37"/>
      <c r="I2" s="37"/>
      <c r="J2" s="37"/>
      <c r="K2" s="37"/>
      <c r="L2" s="37"/>
      <c r="M2" s="37"/>
    </row>
    <row r="3" spans="1:14" s="1" customFormat="1" ht="45" x14ac:dyDescent="0.2">
      <c r="A3" s="33"/>
      <c r="B3" s="3" t="s">
        <v>58</v>
      </c>
      <c r="C3" s="13"/>
      <c r="D3" s="13"/>
      <c r="E3" s="4" t="s">
        <v>2</v>
      </c>
      <c r="F3" s="3"/>
      <c r="G3" s="16" t="s">
        <v>37</v>
      </c>
      <c r="H3" s="19"/>
      <c r="I3" s="18" t="s">
        <v>36</v>
      </c>
      <c r="J3" s="18"/>
      <c r="K3" s="18" t="s">
        <v>38</v>
      </c>
      <c r="L3" s="18"/>
      <c r="M3" s="18" t="s">
        <v>39</v>
      </c>
    </row>
    <row r="4" spans="1:14" ht="10.5" customHeight="1" x14ac:dyDescent="0.2">
      <c r="A4" s="2" t="s">
        <v>16</v>
      </c>
      <c r="B4" s="5">
        <v>55.193800000000003</v>
      </c>
      <c r="C4" s="15"/>
      <c r="D4" s="15">
        <f t="shared" ref="D4:D36" si="0">E4-B4</f>
        <v>3.2214999999999989</v>
      </c>
      <c r="E4" s="5">
        <v>58.415300000000002</v>
      </c>
      <c r="F4" s="2" t="s">
        <v>25</v>
      </c>
      <c r="G4" s="5">
        <v>67.518000000000001</v>
      </c>
      <c r="H4" s="20" t="str">
        <f>IF(OR(IF(AND(H!F27&lt;H!I27,H!G27&lt;H!H27)=TRUE,"‡","")="‡",IF(AND(H!F27&gt;H!I27,H!G27&gt;H!H27)=TRUE,"‡","")="‡"),"‡","")</f>
        <v>‡</v>
      </c>
      <c r="I4" s="5">
        <v>75.12299999999999</v>
      </c>
      <c r="J4" s="20" t="str">
        <f>IF(OR(IF(AND(H!H27&lt;H!K27,H!I27&lt;H!J27)=TRUE,"‡","")="‡",IF(AND(H!H27&gt;H!K27,H!I27&gt;H!J27)=TRUE,"‡","")="‡"),"‡","")</f>
        <v>‡</v>
      </c>
      <c r="K4" s="5">
        <v>81.824600000000004</v>
      </c>
      <c r="L4" s="20" t="str">
        <f>IF(OR(IF(AND(H!J27&lt;H!M27,H!K27&lt;H!L27)=TRUE,"‡","")="‡",IF(AND(H!J27&gt;H!M27,H!K27&gt;H!L27)=TRUE,"‡","")="‡"),"‡","")</f>
        <v>‡</v>
      </c>
      <c r="M4" s="5">
        <v>88.92710000000001</v>
      </c>
      <c r="N4" s="25">
        <f>M4-G4</f>
        <v>21.409100000000009</v>
      </c>
    </row>
    <row r="5" spans="1:14" ht="10.5" customHeight="1" x14ac:dyDescent="0.2">
      <c r="A5" s="2" t="s">
        <v>27</v>
      </c>
      <c r="B5" s="5">
        <v>49.783100000000005</v>
      </c>
      <c r="C5" s="15"/>
      <c r="D5" s="15">
        <f t="shared" si="0"/>
        <v>5.6705999999999932</v>
      </c>
      <c r="E5" s="5">
        <v>55.453699999999998</v>
      </c>
      <c r="F5" s="2" t="s">
        <v>6</v>
      </c>
      <c r="G5" s="5">
        <v>61.497900000000008</v>
      </c>
      <c r="H5" s="20" t="str">
        <f>IF(OR(IF(AND(H!F8&lt;H!I8,H!G8&lt;H!H8)=TRUE,"‡","")="‡",IF(AND(H!F8&gt;H!I8,H!G8&gt;H!H8)=TRUE,"‡","")="‡"),"‡","")</f>
        <v>‡</v>
      </c>
      <c r="I5" s="5">
        <v>68.928599999999989</v>
      </c>
      <c r="J5" s="20" t="str">
        <f>IF(OR(IF(AND(H!H8&lt;H!K8,H!I8&lt;H!J8)=TRUE,"‡","")="‡",IF(AND(H!H8&gt;H!K8,H!I8&gt;H!J8)=TRUE,"‡","")="‡"),"‡","")</f>
        <v>‡</v>
      </c>
      <c r="K5" s="5">
        <v>78.898600000000002</v>
      </c>
      <c r="L5" s="20" t="str">
        <f>IF(OR(IF(AND(H!J8&lt;H!M8,H!K8&lt;H!L8)=TRUE,"‡","")="‡",IF(AND(H!J8&gt;H!M8,H!K8&gt;H!L8)=TRUE,"‡","")="‡"),"‡","")</f>
        <v>‡</v>
      </c>
      <c r="M5" s="5">
        <v>87.735900000000001</v>
      </c>
      <c r="N5" s="25">
        <f t="shared" ref="N5:N36" si="1">M5-G5</f>
        <v>26.237999999999992</v>
      </c>
    </row>
    <row r="6" spans="1:14" ht="10.5" customHeight="1" x14ac:dyDescent="0.2">
      <c r="A6" s="2" t="s">
        <v>14</v>
      </c>
      <c r="B6" s="5">
        <v>54.598599999999998</v>
      </c>
      <c r="C6" s="15"/>
      <c r="D6" s="15">
        <f t="shared" si="0"/>
        <v>0.36460000000000292</v>
      </c>
      <c r="E6" s="5">
        <v>54.963200000000001</v>
      </c>
      <c r="F6" s="2" t="s">
        <v>34</v>
      </c>
      <c r="G6" s="5">
        <v>57.133800000000001</v>
      </c>
      <c r="H6" s="20" t="str">
        <f>IF(OR(IF(AND(H!F36&lt;H!I36,H!G36&lt;H!H36)=TRUE,"‡","")="‡",IF(AND(H!F36&gt;H!I36,H!G36&gt;H!H36)=TRUE,"‡","")="‡"),"‡","")</f>
        <v/>
      </c>
      <c r="I6" s="5">
        <v>60.2517</v>
      </c>
      <c r="J6" s="20" t="str">
        <f>IF(OR(IF(AND(H!H36&lt;H!K36,H!I36&lt;H!J36)=TRUE,"‡","")="‡",IF(AND(H!H36&gt;H!K36,H!I36&gt;H!J36)=TRUE,"‡","")="‡"),"‡","")</f>
        <v>‡</v>
      </c>
      <c r="K6" s="5">
        <v>71.234200000000001</v>
      </c>
      <c r="L6" s="20" t="str">
        <f>IF(OR(IF(AND(H!J36&lt;H!M36,H!K36&lt;H!L36)=TRUE,"‡","")="‡",IF(AND(H!J36&gt;H!M36,H!K36&gt;H!L36)=TRUE,"‡","")="‡"),"‡","")</f>
        <v>‡</v>
      </c>
      <c r="M6" s="5">
        <v>87.561500000000009</v>
      </c>
      <c r="N6" s="25">
        <f t="shared" si="1"/>
        <v>30.427700000000009</v>
      </c>
    </row>
    <row r="7" spans="1:14" ht="10.5" customHeight="1" x14ac:dyDescent="0.2">
      <c r="A7" s="2" t="s">
        <v>25</v>
      </c>
      <c r="B7" s="5">
        <v>49.744699999999995</v>
      </c>
      <c r="C7" s="15"/>
      <c r="D7" s="15">
        <f t="shared" si="0"/>
        <v>5.0615999999999985</v>
      </c>
      <c r="E7" s="5">
        <v>54.806299999999993</v>
      </c>
      <c r="F7" s="2" t="s">
        <v>5</v>
      </c>
      <c r="G7" s="5">
        <v>63.328300000000006</v>
      </c>
      <c r="H7" s="20" t="str">
        <f>IF(OR(IF(AND(H!F7&lt;H!I7,H!G7&lt;H!H7)=TRUE,"‡","")="‡",IF(AND(H!F7&gt;H!I7,H!G7&gt;H!H7)=TRUE,"‡","")="‡"),"‡","")</f>
        <v/>
      </c>
      <c r="I7" s="5">
        <v>68.289900000000003</v>
      </c>
      <c r="J7" s="20" t="str">
        <f>IF(OR(IF(AND(H!H7&lt;H!K7,H!I7&lt;H!J7)=TRUE,"‡","")="‡",IF(AND(H!H7&gt;H!K7,H!I7&gt;H!J7)=TRUE,"‡","")="‡"),"‡","")</f>
        <v>‡</v>
      </c>
      <c r="K7" s="5">
        <v>77.540400000000005</v>
      </c>
      <c r="L7" s="20" t="str">
        <f>IF(OR(IF(AND(H!J7&lt;H!M7,H!K7&lt;H!L7)=TRUE,"‡","")="‡",IF(AND(H!J7&gt;H!M7,H!K7&gt;H!L7)=TRUE,"‡","")="‡"),"‡","")</f>
        <v>‡</v>
      </c>
      <c r="M7" s="5">
        <v>87.521900000000002</v>
      </c>
      <c r="N7" s="25">
        <f t="shared" si="1"/>
        <v>24.193599999999996</v>
      </c>
    </row>
    <row r="8" spans="1:14" ht="10.5" customHeight="1" x14ac:dyDescent="0.2">
      <c r="A8" s="2" t="s">
        <v>5</v>
      </c>
      <c r="B8" s="5">
        <v>44.765300000000003</v>
      </c>
      <c r="C8" s="15"/>
      <c r="D8" s="15">
        <f t="shared" si="0"/>
        <v>9.3893999999999949</v>
      </c>
      <c r="E8" s="5">
        <v>54.154699999999998</v>
      </c>
      <c r="F8" s="2" t="s">
        <v>33</v>
      </c>
      <c r="G8" s="5">
        <v>68.229799999999997</v>
      </c>
      <c r="H8" s="20" t="str">
        <f>IF(OR(IF(AND(H!F35&lt;H!I35,H!G35&lt;H!H35)=TRUE,"‡","")="‡",IF(AND(H!F35&gt;H!I35,H!G35&gt;H!H35)=TRUE,"‡","")="‡"),"‡","")</f>
        <v>‡</v>
      </c>
      <c r="I8" s="5">
        <v>74.081100000000006</v>
      </c>
      <c r="J8" s="20" t="str">
        <f>IF(OR(IF(AND(H!H35&lt;H!K35,H!I35&lt;H!J35)=TRUE,"‡","")="‡",IF(AND(H!H35&gt;H!K35,H!I35&gt;H!J35)=TRUE,"‡","")="‡"),"‡","")</f>
        <v>‡</v>
      </c>
      <c r="K8" s="5">
        <v>82.627399999999994</v>
      </c>
      <c r="L8" s="20" t="str">
        <f>IF(OR(IF(AND(H!J35&lt;H!M35,H!K35&lt;H!L35)=TRUE,"‡","")="‡",IF(AND(H!J35&gt;H!M35,H!K35&gt;H!L35)=TRUE,"‡","")="‡"),"‡","")</f>
        <v/>
      </c>
      <c r="M8" s="5">
        <v>87.347999999999999</v>
      </c>
      <c r="N8" s="25">
        <f t="shared" si="1"/>
        <v>19.118200000000002</v>
      </c>
    </row>
    <row r="9" spans="1:14" ht="10.5" customHeight="1" x14ac:dyDescent="0.2">
      <c r="A9" s="2" t="s">
        <v>13</v>
      </c>
      <c r="B9" s="5">
        <v>50.575099999999992</v>
      </c>
      <c r="C9" s="15"/>
      <c r="D9" s="15">
        <f t="shared" si="0"/>
        <v>3.0760000000000076</v>
      </c>
      <c r="E9" s="5">
        <v>53.6511</v>
      </c>
      <c r="F9" s="2" t="s">
        <v>8</v>
      </c>
      <c r="G9" s="5">
        <v>64.248799999999989</v>
      </c>
      <c r="H9" s="20" t="str">
        <f>IF(OR(IF(AND(H!F10&lt;H!I10,H!G10&lt;H!H10)=TRUE,"‡","")="‡",IF(AND(H!F10&gt;H!I10,H!G10&gt;H!H10)=TRUE,"‡","")="‡"),"‡","")</f>
        <v>‡</v>
      </c>
      <c r="I9" s="5">
        <v>73.255899999999997</v>
      </c>
      <c r="J9" s="20" t="str">
        <f>IF(OR(IF(AND(H!H10&lt;H!K10,H!I10&lt;H!J10)=TRUE,"‡","")="‡",IF(AND(H!H10&gt;H!K10,H!I10&gt;H!J10)=TRUE,"‡","")="‡"),"‡","")</f>
        <v/>
      </c>
      <c r="K9" s="5">
        <v>77.112499999999997</v>
      </c>
      <c r="L9" s="20" t="str">
        <f>IF(OR(IF(AND(H!J10&lt;H!M10,H!K10&lt;H!L10)=TRUE,"‡","")="‡",IF(AND(H!J10&gt;H!M10,H!K10&gt;H!L10)=TRUE,"‡","")="‡"),"‡","")</f>
        <v>‡</v>
      </c>
      <c r="M9" s="5">
        <v>86.965499999999992</v>
      </c>
      <c r="N9" s="25">
        <f t="shared" si="1"/>
        <v>22.716700000000003</v>
      </c>
    </row>
    <row r="10" spans="1:14" ht="10.5" customHeight="1" x14ac:dyDescent="0.2">
      <c r="A10" s="2" t="s">
        <v>8</v>
      </c>
      <c r="B10" s="5">
        <v>56.711999999999996</v>
      </c>
      <c r="C10" s="15"/>
      <c r="D10" s="15">
        <f t="shared" si="0"/>
        <v>-3.7636000000000038</v>
      </c>
      <c r="E10" s="5">
        <v>52.948399999999992</v>
      </c>
      <c r="F10" s="2" t="s">
        <v>22</v>
      </c>
      <c r="G10" s="5">
        <v>63.845100000000002</v>
      </c>
      <c r="H10" s="20" t="str">
        <f>IF(OR(IF(AND(H!F24&lt;H!I24,H!G24&lt;H!H24)=TRUE,"‡","")="‡",IF(AND(H!F24&gt;H!I24,H!G24&gt;H!H24)=TRUE,"‡","")="‡"),"‡","")</f>
        <v>‡</v>
      </c>
      <c r="I10" s="5">
        <v>70.495199999999997</v>
      </c>
      <c r="J10" s="20" t="str">
        <f>IF(OR(IF(AND(H!H24&lt;H!K24,H!I24&lt;H!J24)=TRUE,"‡","")="‡",IF(AND(H!H24&gt;H!K24,H!I24&gt;H!J24)=TRUE,"‡","")="‡"),"‡","")</f>
        <v/>
      </c>
      <c r="K10" s="5">
        <v>75.424400000000006</v>
      </c>
      <c r="L10" s="20" t="str">
        <f>IF(OR(IF(AND(H!J24&lt;H!M24,H!K24&lt;H!L24)=TRUE,"‡","")="‡",IF(AND(H!J24&gt;H!M24,H!K24&gt;H!L24)=TRUE,"‡","")="‡"),"‡","")</f>
        <v>‡</v>
      </c>
      <c r="M10" s="5">
        <v>86.721499999999992</v>
      </c>
      <c r="N10" s="25">
        <f t="shared" si="1"/>
        <v>22.87639999999999</v>
      </c>
    </row>
    <row r="11" spans="1:14" ht="10.5" customHeight="1" x14ac:dyDescent="0.2">
      <c r="A11" s="2" t="s">
        <v>20</v>
      </c>
      <c r="B11" s="5">
        <v>54.015000000000001</v>
      </c>
      <c r="C11" s="15"/>
      <c r="D11" s="15">
        <f t="shared" si="0"/>
        <v>-1.4802999999999997</v>
      </c>
      <c r="E11" s="5">
        <v>52.534700000000001</v>
      </c>
      <c r="F11" s="2" t="s">
        <v>9</v>
      </c>
      <c r="G11" s="5">
        <v>57.327799999999996</v>
      </c>
      <c r="H11" s="20" t="str">
        <f>IF(OR(IF(AND(H!F11&lt;H!I11,H!G11&lt;H!H11)=TRUE,"‡","")="‡",IF(AND(H!F11&gt;H!I11,H!G11&gt;H!H11)=TRUE,"‡","")="‡"),"‡","")</f>
        <v>‡</v>
      </c>
      <c r="I11" s="5">
        <v>69.031499999999994</v>
      </c>
      <c r="J11" s="20" t="str">
        <f>IF(OR(IF(AND(H!H11&lt;H!K11,H!I11&lt;H!J11)=TRUE,"‡","")="‡",IF(AND(H!H11&gt;H!K11,H!I11&gt;H!J11)=TRUE,"‡","")="‡"),"‡","")</f>
        <v>‡</v>
      </c>
      <c r="K11" s="5">
        <v>79.101900000000001</v>
      </c>
      <c r="L11" s="20" t="str">
        <f>IF(OR(IF(AND(H!J11&lt;H!M11,H!K11&lt;H!L11)=TRUE,"‡","")="‡",IF(AND(H!J11&gt;H!M11,H!K11&gt;H!L11)=TRUE,"‡","")="‡"),"‡","")</f>
        <v>‡</v>
      </c>
      <c r="M11" s="5">
        <v>86.401899999999998</v>
      </c>
      <c r="N11" s="25">
        <f t="shared" si="1"/>
        <v>29.074100000000001</v>
      </c>
    </row>
    <row r="12" spans="1:14" ht="10.5" customHeight="1" x14ac:dyDescent="0.2">
      <c r="A12" s="2" t="s">
        <v>22</v>
      </c>
      <c r="B12" s="5">
        <v>51.380899999999997</v>
      </c>
      <c r="C12" s="15"/>
      <c r="D12" s="15">
        <f t="shared" si="0"/>
        <v>0.28520000000000323</v>
      </c>
      <c r="E12" s="5">
        <v>51.6661</v>
      </c>
      <c r="F12" s="2" t="s">
        <v>20</v>
      </c>
      <c r="G12" s="5">
        <v>62.356000000000002</v>
      </c>
      <c r="H12" s="20" t="str">
        <f>IF(OR(IF(AND(H!F22&lt;H!I22,H!G22&lt;H!H22)=TRUE,"‡","")="‡",IF(AND(H!F22&gt;H!I22,H!G22&gt;H!H22)=TRUE,"‡","")="‡"),"‡","")</f>
        <v>‡</v>
      </c>
      <c r="I12" s="5">
        <v>69.851600000000005</v>
      </c>
      <c r="J12" s="20" t="str">
        <f>IF(OR(IF(AND(H!H22&lt;H!K22,H!I22&lt;H!J22)=TRUE,"‡","")="‡",IF(AND(H!H22&gt;H!K22,H!I22&gt;H!J22)=TRUE,"‡","")="‡"),"‡","")</f>
        <v>‡</v>
      </c>
      <c r="K12" s="5">
        <v>80.5702</v>
      </c>
      <c r="L12" s="20" t="str">
        <f>IF(OR(IF(AND(H!J22&lt;H!M22,H!K22&lt;H!L22)=TRUE,"‡","")="‡",IF(AND(H!J22&gt;H!M22,H!K22&gt;H!L22)=TRUE,"‡","")="‡"),"‡","")</f>
        <v/>
      </c>
      <c r="M12" s="5">
        <v>86.273499999999999</v>
      </c>
      <c r="N12" s="25">
        <f t="shared" si="1"/>
        <v>23.917499999999997</v>
      </c>
    </row>
    <row r="13" spans="1:14" ht="10.5" customHeight="1" x14ac:dyDescent="0.2">
      <c r="A13" s="2" t="s">
        <v>21</v>
      </c>
      <c r="B13" s="5">
        <v>51.370400000000004</v>
      </c>
      <c r="C13" s="15"/>
      <c r="D13" s="15">
        <f t="shared" si="0"/>
        <v>-1.4840000000000089</v>
      </c>
      <c r="E13" s="5">
        <v>49.886399999999995</v>
      </c>
      <c r="F13" s="2" t="s">
        <v>28</v>
      </c>
      <c r="G13" s="5">
        <v>59.028300000000002</v>
      </c>
      <c r="H13" s="20" t="str">
        <f>IF(OR(IF(AND(H!F30&lt;H!I30,H!G30&lt;H!H30)=TRUE,"‡","")="‡",IF(AND(H!F30&gt;H!I30,H!G30&gt;H!H30)=TRUE,"‡","")="‡"),"‡","")</f>
        <v>‡</v>
      </c>
      <c r="I13" s="5">
        <v>66.828699999999998</v>
      </c>
      <c r="J13" s="20" t="str">
        <f>IF(OR(IF(AND(H!H30&lt;H!K30,H!I30&lt;H!J30)=TRUE,"‡","")="‡",IF(AND(H!H30&gt;H!K30,H!I30&gt;H!J30)=TRUE,"‡","")="‡"),"‡","")</f>
        <v>‡</v>
      </c>
      <c r="K13" s="5">
        <v>77.139499999999998</v>
      </c>
      <c r="L13" s="20" t="str">
        <f>IF(OR(IF(AND(H!J30&lt;H!M30,H!K30&lt;H!L30)=TRUE,"‡","")="‡",IF(AND(H!J30&gt;H!M30,H!K30&gt;H!L30)=TRUE,"‡","")="‡"),"‡","")</f>
        <v>‡</v>
      </c>
      <c r="M13" s="5">
        <v>86.264499999999998</v>
      </c>
      <c r="N13" s="25">
        <f t="shared" si="1"/>
        <v>27.236199999999997</v>
      </c>
    </row>
    <row r="14" spans="1:14" ht="10.5" customHeight="1" x14ac:dyDescent="0.2">
      <c r="A14" s="2" t="s">
        <v>3</v>
      </c>
      <c r="B14" s="5">
        <v>45.891199999999998</v>
      </c>
      <c r="C14" s="15"/>
      <c r="D14" s="15">
        <f t="shared" si="0"/>
        <v>3.6116000000000028</v>
      </c>
      <c r="E14" s="5">
        <v>49.502800000000001</v>
      </c>
      <c r="F14" s="2" t="s">
        <v>14</v>
      </c>
      <c r="G14" s="5">
        <v>62.647600000000004</v>
      </c>
      <c r="H14" s="20" t="str">
        <f>IF(OR(IF(AND(H!F16&lt;H!I16,H!G16&lt;H!H16)=TRUE,"‡","")="‡",IF(AND(H!F16&gt;H!I16,H!G16&gt;H!H16)=TRUE,"‡","")="‡"),"‡","")</f>
        <v>‡</v>
      </c>
      <c r="I14" s="5">
        <v>73.190699999999993</v>
      </c>
      <c r="J14" s="20" t="str">
        <f>IF(OR(IF(AND(H!H16&lt;H!K16,H!I16&lt;H!J16)=TRUE,"‡","")="‡",IF(AND(H!H16&gt;H!K16,H!I16&gt;H!J16)=TRUE,"‡","")="‡"),"‡","")</f>
        <v/>
      </c>
      <c r="K14" s="5">
        <v>77.522499999999994</v>
      </c>
      <c r="L14" s="20" t="str">
        <f>IF(OR(IF(AND(H!J16&lt;H!M16,H!K16&lt;H!L16)=TRUE,"‡","")="‡",IF(AND(H!J16&gt;H!M16,H!K16&gt;H!L16)=TRUE,"‡","")="‡"),"‡","")</f>
        <v>‡</v>
      </c>
      <c r="M14" s="5">
        <v>86.092100000000002</v>
      </c>
      <c r="N14" s="25">
        <f t="shared" si="1"/>
        <v>23.444499999999998</v>
      </c>
    </row>
    <row r="15" spans="1:14" ht="10.5" customHeight="1" x14ac:dyDescent="0.2">
      <c r="A15" s="2" t="s">
        <v>34</v>
      </c>
      <c r="B15" s="5">
        <v>50.2776</v>
      </c>
      <c r="C15" s="15"/>
      <c r="D15" s="15">
        <f t="shared" si="0"/>
        <v>-1.3143000000000029</v>
      </c>
      <c r="E15" s="5">
        <v>48.963299999999997</v>
      </c>
      <c r="F15" s="2" t="s">
        <v>32</v>
      </c>
      <c r="G15" s="5">
        <v>57.088799999999992</v>
      </c>
      <c r="H15" s="20" t="str">
        <f>IF(OR(IF(AND(H!F34&lt;H!I34,H!G34&lt;H!H34)=TRUE,"‡","")="‡",IF(AND(H!F34&gt;H!I34,H!G34&gt;H!H34)=TRUE,"‡","")="‡"),"‡","")</f>
        <v>‡</v>
      </c>
      <c r="I15" s="5">
        <v>65.628200000000007</v>
      </c>
      <c r="J15" s="20" t="str">
        <f>IF(OR(IF(AND(H!H34&lt;H!K34,H!I34&lt;H!J34)=TRUE,"‡","")="‡",IF(AND(H!H34&gt;H!K34,H!I34&gt;H!J34)=TRUE,"‡","")="‡"),"‡","")</f>
        <v>‡</v>
      </c>
      <c r="K15" s="5">
        <v>77.125600000000006</v>
      </c>
      <c r="L15" s="20" t="str">
        <f>IF(OR(IF(AND(H!J34&lt;H!M34,H!K34&lt;H!L34)=TRUE,"‡","")="‡",IF(AND(H!J34&gt;H!M34,H!K34&gt;H!L34)=TRUE,"‡","")="‡"),"‡","")</f>
        <v>‡</v>
      </c>
      <c r="M15" s="5">
        <v>84.827500000000001</v>
      </c>
      <c r="N15" s="25">
        <f t="shared" si="1"/>
        <v>27.738700000000009</v>
      </c>
    </row>
    <row r="16" spans="1:14" ht="10.5" customHeight="1" x14ac:dyDescent="0.2">
      <c r="A16" s="2" t="s">
        <v>33</v>
      </c>
      <c r="B16" s="5">
        <v>53.165700000000001</v>
      </c>
      <c r="C16" s="15"/>
      <c r="D16" s="15">
        <f t="shared" si="0"/>
        <v>-4.4393000000000029</v>
      </c>
      <c r="E16" s="5">
        <v>48.726399999999998</v>
      </c>
      <c r="F16" s="2" t="s">
        <v>16</v>
      </c>
      <c r="G16" s="5">
        <v>62.028599999999997</v>
      </c>
      <c r="H16" s="20" t="str">
        <f>IF(OR(IF(AND(H!F18&lt;H!I18,H!G18&lt;H!H18)=TRUE,"‡","")="‡",IF(AND(H!F18&gt;H!I18,H!G18&gt;H!H18)=TRUE,"‡","")="‡"),"‡","")</f>
        <v>‡</v>
      </c>
      <c r="I16" s="5">
        <v>66.927899999999994</v>
      </c>
      <c r="J16" s="20" t="str">
        <f>IF(OR(IF(AND(H!H18&lt;H!K18,H!I18&lt;H!J18)=TRUE,"‡","")="‡",IF(AND(H!H18&gt;H!K18,H!I18&gt;H!J18)=TRUE,"‡","")="‡"),"‡","")</f>
        <v/>
      </c>
      <c r="K16" s="5">
        <v>73.186599999999999</v>
      </c>
      <c r="L16" s="20" t="str">
        <f>IF(OR(IF(AND(H!J18&lt;H!M18,H!K18&lt;H!L18)=TRUE,"‡","")="‡",IF(AND(H!J18&gt;H!M18,H!K18&gt;H!L18)=TRUE,"‡","")="‡"),"‡","")</f>
        <v>‡</v>
      </c>
      <c r="M16" s="5">
        <v>84.281599999999997</v>
      </c>
      <c r="N16" s="25">
        <f t="shared" si="1"/>
        <v>22.253</v>
      </c>
    </row>
    <row r="17" spans="1:15" ht="10.5" customHeight="1" x14ac:dyDescent="0.2">
      <c r="A17" s="2" t="s">
        <v>9</v>
      </c>
      <c r="B17" s="5">
        <v>49.799599999999998</v>
      </c>
      <c r="C17" s="15"/>
      <c r="D17" s="15">
        <f t="shared" si="0"/>
        <v>-1.2104999999999961</v>
      </c>
      <c r="E17" s="5">
        <v>48.589100000000002</v>
      </c>
      <c r="F17" s="2" t="s">
        <v>29</v>
      </c>
      <c r="G17" s="5">
        <v>55.157999999999994</v>
      </c>
      <c r="H17" s="20" t="str">
        <f>IF(OR(IF(AND(H!F31&lt;H!I31,H!G31&lt;H!H31)=TRUE,"‡","")="‡",IF(AND(H!F31&gt;H!I31,H!G31&gt;H!H31)=TRUE,"‡","")="‡"),"‡","")</f>
        <v>‡</v>
      </c>
      <c r="I17" s="5">
        <v>64.508600000000001</v>
      </c>
      <c r="J17" s="20" t="str">
        <f>IF(OR(IF(AND(H!H31&lt;H!K31,H!I31&lt;H!J31)=TRUE,"‡","")="‡",IF(AND(H!H31&gt;H!K31,H!I31&gt;H!J31)=TRUE,"‡","")="‡"),"‡","")</f>
        <v>‡</v>
      </c>
      <c r="K17" s="5">
        <v>76.2072</v>
      </c>
      <c r="L17" s="20" t="str">
        <f>IF(OR(IF(AND(H!J31&lt;H!M31,H!K31&lt;H!L31)=TRUE,"‡","")="‡",IF(AND(H!J31&gt;H!M31,H!K31&gt;H!L31)=TRUE,"‡","")="‡"),"‡","")</f>
        <v>‡</v>
      </c>
      <c r="M17" s="5">
        <v>84.265900000000002</v>
      </c>
      <c r="N17" s="25">
        <f t="shared" si="1"/>
        <v>29.107900000000008</v>
      </c>
    </row>
    <row r="18" spans="1:15" ht="10.5" customHeight="1" x14ac:dyDescent="0.2">
      <c r="A18" s="2" t="s">
        <v>19</v>
      </c>
      <c r="B18" s="5">
        <v>48.036200000000001</v>
      </c>
      <c r="C18" s="15"/>
      <c r="D18" s="15">
        <f t="shared" si="0"/>
        <v>8.8699999999995782E-2</v>
      </c>
      <c r="E18" s="5">
        <v>48.124899999999997</v>
      </c>
      <c r="F18" s="2" t="s">
        <v>15</v>
      </c>
      <c r="G18" s="5">
        <v>57.599699999999999</v>
      </c>
      <c r="H18" s="20" t="str">
        <f>IF(OR(IF(AND(H!F17&lt;H!I17,H!G17&lt;H!H17)=TRUE,"‡","")="‡",IF(AND(H!F17&gt;H!I17,H!G17&gt;H!H17)=TRUE,"‡","")="‡"),"‡","")</f>
        <v/>
      </c>
      <c r="I18" s="5">
        <v>62.8444</v>
      </c>
      <c r="J18" s="20" t="str">
        <f>IF(OR(IF(AND(H!H17&lt;H!K17,H!I17&lt;H!J17)=TRUE,"‡","")="‡",IF(AND(H!H17&gt;H!K17,H!I17&gt;H!J17)=TRUE,"‡","")="‡"),"‡","")</f>
        <v/>
      </c>
      <c r="K18" s="5">
        <v>67.948999999999998</v>
      </c>
      <c r="L18" s="20" t="str">
        <f>IF(OR(IF(AND(H!J17&lt;H!M17,H!K17&lt;H!L17)=TRUE,"‡","")="‡",IF(AND(H!J17&gt;H!M17,H!K17&gt;H!L17)=TRUE,"‡","")="‡"),"‡","")</f>
        <v>‡</v>
      </c>
      <c r="M18" s="5">
        <v>84.193300000000008</v>
      </c>
      <c r="N18" s="25">
        <f t="shared" si="1"/>
        <v>26.593600000000009</v>
      </c>
    </row>
    <row r="19" spans="1:15" ht="10.5" customHeight="1" x14ac:dyDescent="0.2">
      <c r="A19" s="2" t="s">
        <v>30</v>
      </c>
      <c r="B19" s="5">
        <v>44.074200000000005</v>
      </c>
      <c r="C19" s="15"/>
      <c r="D19" s="15">
        <f t="shared" si="0"/>
        <v>3.8893999999999949</v>
      </c>
      <c r="E19" s="5">
        <v>47.9636</v>
      </c>
      <c r="F19" s="2" t="s">
        <v>18</v>
      </c>
      <c r="G19" s="5">
        <v>56.911199999999994</v>
      </c>
      <c r="H19" s="20" t="str">
        <f>IF(OR(IF(AND(H!F20&lt;H!I20,H!G20&lt;H!H20)=TRUE,"‡","")="‡",IF(AND(H!F20&gt;H!I20,H!G20&gt;H!H20)=TRUE,"‡","")="‡"),"‡","")</f>
        <v>‡</v>
      </c>
      <c r="I19" s="5">
        <v>68.131200000000007</v>
      </c>
      <c r="J19" s="20" t="str">
        <f>IF(OR(IF(AND(H!H20&lt;H!K20,H!I20&lt;H!J20)=TRUE,"‡","")="‡",IF(AND(H!H20&gt;H!K20,H!I20&gt;H!J20)=TRUE,"‡","")="‡"),"‡","")</f>
        <v>‡</v>
      </c>
      <c r="K19" s="5">
        <v>78.955200000000005</v>
      </c>
      <c r="L19" s="20" t="str">
        <f>IF(OR(IF(AND(H!J20&lt;H!M20,H!K20&lt;H!L20)=TRUE,"‡","")="‡",IF(AND(H!J20&gt;H!M20,H!K20&gt;H!L20)=TRUE,"‡","")="‡"),"‡","")</f>
        <v/>
      </c>
      <c r="M19" s="5">
        <v>83.981700000000004</v>
      </c>
      <c r="N19" s="25">
        <f t="shared" si="1"/>
        <v>27.07050000000001</v>
      </c>
    </row>
    <row r="20" spans="1:15" ht="10.5" customHeight="1" x14ac:dyDescent="0.2">
      <c r="A20" s="2" t="s">
        <v>24</v>
      </c>
      <c r="B20" s="5">
        <v>43.593399999999995</v>
      </c>
      <c r="C20" s="15"/>
      <c r="D20" s="15">
        <f t="shared" si="0"/>
        <v>3.4918000000000049</v>
      </c>
      <c r="E20" s="5">
        <v>47.0852</v>
      </c>
      <c r="F20" s="2" t="s">
        <v>7</v>
      </c>
      <c r="G20" s="5">
        <v>54.823799999999999</v>
      </c>
      <c r="H20" s="20" t="str">
        <f>IF(OR(IF(AND(H!F9&lt;H!I9,H!G9&lt;H!H9)=TRUE,"‡","")="‡",IF(AND(H!F9&gt;H!I9,H!G9&gt;H!H9)=TRUE,"‡","")="‡"),"‡","")</f>
        <v>‡</v>
      </c>
      <c r="I20" s="5">
        <v>64.114499999999992</v>
      </c>
      <c r="J20" s="20" t="str">
        <f>IF(OR(IF(AND(H!H9&lt;H!K9,H!I9&lt;H!J9)=TRUE,"‡","")="‡",IF(AND(H!H9&gt;H!K9,H!I9&gt;H!J9)=TRUE,"‡","")="‡"),"‡","")</f>
        <v>‡</v>
      </c>
      <c r="K20" s="5">
        <v>72.837400000000002</v>
      </c>
      <c r="L20" s="20" t="str">
        <f>IF(OR(IF(AND(H!J9&lt;H!M9,H!K9&lt;H!L9)=TRUE,"‡","")="‡",IF(AND(H!J9&gt;H!M9,H!K9&gt;H!L9)=TRUE,"‡","")="‡"),"‡","")</f>
        <v>‡</v>
      </c>
      <c r="M20" s="5">
        <v>83.751800000000003</v>
      </c>
      <c r="N20" s="25">
        <f t="shared" si="1"/>
        <v>28.928000000000004</v>
      </c>
    </row>
    <row r="21" spans="1:15" ht="10.5" customHeight="1" x14ac:dyDescent="0.2">
      <c r="A21" s="2" t="s">
        <v>31</v>
      </c>
      <c r="B21" s="5">
        <v>46.302900000000001</v>
      </c>
      <c r="C21" s="15"/>
      <c r="D21" s="15">
        <f t="shared" si="0"/>
        <v>0.367999999999995</v>
      </c>
      <c r="E21" s="5">
        <v>46.670899999999996</v>
      </c>
      <c r="F21" s="2" t="s">
        <v>30</v>
      </c>
      <c r="G21" s="5">
        <v>60.267400000000002</v>
      </c>
      <c r="H21" s="20" t="str">
        <f>IF(OR(IF(AND(H!F32&lt;H!I32,H!G32&lt;H!H32)=TRUE,"‡","")="‡",IF(AND(H!F32&gt;H!I32,H!G32&gt;H!H32)=TRUE,"‡","")="‡"),"‡","")</f>
        <v>‡</v>
      </c>
      <c r="I21" s="5">
        <v>68.474000000000004</v>
      </c>
      <c r="J21" s="20" t="str">
        <f>IF(OR(IF(AND(H!H32&lt;H!K32,H!I32&lt;H!J32)=TRUE,"‡","")="‡",IF(AND(H!H32&gt;H!K32,H!I32&gt;H!J32)=TRUE,"‡","")="‡"),"‡","")</f>
        <v>‡</v>
      </c>
      <c r="K21" s="5">
        <v>77.895099999999999</v>
      </c>
      <c r="L21" s="20" t="str">
        <f>IF(OR(IF(AND(H!J32&lt;H!M32,H!K32&lt;H!L32)=TRUE,"‡","")="‡",IF(AND(H!J32&gt;H!M32,H!K32&gt;H!L32)=TRUE,"‡","")="‡"),"‡","")</f>
        <v/>
      </c>
      <c r="M21" s="5">
        <v>83.527900000000002</v>
      </c>
      <c r="N21" s="25">
        <f t="shared" si="1"/>
        <v>23.2605</v>
      </c>
    </row>
    <row r="22" spans="1:15" ht="10.5" customHeight="1" x14ac:dyDescent="0.2">
      <c r="A22" s="2" t="s">
        <v>35</v>
      </c>
      <c r="B22" s="6">
        <v>47.181800000000003</v>
      </c>
      <c r="C22" s="12" t="s">
        <v>51</v>
      </c>
      <c r="D22" s="15">
        <f t="shared" si="0"/>
        <v>-2.3878000000000057</v>
      </c>
      <c r="E22" s="6">
        <v>44.793999999999997</v>
      </c>
      <c r="F22" s="2" t="s">
        <v>3</v>
      </c>
      <c r="G22" s="17">
        <v>55.124499999999998</v>
      </c>
      <c r="H22" s="20" t="str">
        <f>IF(OR(IF(AND(H!F5&lt;H!I5,H!G5&lt;H!H5)=TRUE,"‡","")="‡",IF(AND(H!F5&gt;H!I5,H!G5&gt;H!H5)=TRUE,"‡","")="‡"),"‡","")</f>
        <v>‡</v>
      </c>
      <c r="I22" s="5">
        <v>64.806399999999996</v>
      </c>
      <c r="J22" s="20" t="str">
        <f>IF(OR(IF(AND(H!H5&lt;H!K5,H!I5&lt;H!J5)=TRUE,"‡","")="‡",IF(AND(H!H5&gt;H!K5,H!I5&gt;H!J5)=TRUE,"‡","")="‡"),"‡","")</f>
        <v>‡</v>
      </c>
      <c r="K22" s="17">
        <v>74.655199999999994</v>
      </c>
      <c r="L22" s="20" t="str">
        <f>IF(OR(IF(AND(H!J5&lt;H!M5,H!K5&lt;H!L5)=TRUE,"‡","")="‡",IF(AND(H!J5&gt;H!M5,H!K5&gt;H!L5)=TRUE,"‡","")="‡"),"‡","")</f>
        <v>‡</v>
      </c>
      <c r="M22" s="5">
        <v>83.177900000000008</v>
      </c>
      <c r="N22" s="25">
        <f t="shared" si="1"/>
        <v>28.053400000000011</v>
      </c>
    </row>
    <row r="23" spans="1:15" ht="10.5" customHeight="1" x14ac:dyDescent="0.2">
      <c r="A23" s="2" t="s">
        <v>6</v>
      </c>
      <c r="B23" s="5">
        <v>47.7804</v>
      </c>
      <c r="C23" s="15"/>
      <c r="D23" s="15">
        <f t="shared" si="0"/>
        <v>-3.3509000000000029</v>
      </c>
      <c r="E23" s="5">
        <v>44.429499999999997</v>
      </c>
      <c r="F23" s="2" t="s">
        <v>27</v>
      </c>
      <c r="G23" s="5">
        <v>59.121900000000004</v>
      </c>
      <c r="H23" s="20" t="str">
        <f>IF(OR(IF(AND(H!F29&lt;H!I29,H!G29&lt;H!H29)=TRUE,"‡","")="‡",IF(AND(H!F29&gt;H!I29,H!G29&gt;H!H29)=TRUE,"‡","")="‡"),"‡","")</f>
        <v/>
      </c>
      <c r="I23" s="5">
        <v>64.745800000000003</v>
      </c>
      <c r="J23" s="20" t="str">
        <f>IF(OR(IF(AND(H!H29&lt;H!K29,H!I29&lt;H!J29)=TRUE,"‡","")="‡",IF(AND(H!H29&gt;H!K29,H!I29&gt;H!J29)=TRUE,"‡","")="‡"),"‡","")</f>
        <v/>
      </c>
      <c r="K23" s="5">
        <v>71.915199999999999</v>
      </c>
      <c r="L23" s="20" t="str">
        <f>IF(OR(IF(AND(H!J29&lt;H!M29,H!K29&lt;H!L29)=TRUE,"‡","")="‡",IF(AND(H!J29&gt;H!M29,H!K29&gt;H!L29)=TRUE,"‡","")="‡"),"‡","")</f>
        <v>‡</v>
      </c>
      <c r="M23" s="5">
        <v>82.856399999999994</v>
      </c>
      <c r="N23" s="25">
        <f t="shared" si="1"/>
        <v>23.73449999999999</v>
      </c>
    </row>
    <row r="24" spans="1:15" ht="10.5" customHeight="1" x14ac:dyDescent="0.2">
      <c r="A24" s="2" t="s">
        <v>28</v>
      </c>
      <c r="B24" s="5">
        <v>42.4589</v>
      </c>
      <c r="C24" s="15"/>
      <c r="D24" s="15">
        <f t="shared" si="0"/>
        <v>1.7641999999999953</v>
      </c>
      <c r="E24" s="5">
        <v>44.223099999999995</v>
      </c>
      <c r="F24" s="2" t="s">
        <v>35</v>
      </c>
      <c r="G24" s="6">
        <v>58.962199999999996</v>
      </c>
      <c r="H24" s="12" t="str">
        <f>IF(OR(IF(AND(H!F37&lt;H!I37,H!G37&lt;H!H37)=TRUE,"‡","")="‡",IF(AND(H!F37&gt;H!I37,H!G37&gt;H!H37)=TRUE,"‡","")="‡"),"‡","")</f>
        <v>‡</v>
      </c>
      <c r="I24" s="6">
        <v>67.71629999999999</v>
      </c>
      <c r="J24" s="23" t="str">
        <f>IF(OR(IF(AND(H!H37&lt;H!K37,H!I37&lt;H!J37)=TRUE,"‡","")="‡",IF(AND(H!H37&gt;H!K37,H!I37&gt;H!J37)=TRUE,"‡","")="‡"),"‡","")</f>
        <v>‡</v>
      </c>
      <c r="K24" s="6">
        <v>74.686799999999991</v>
      </c>
      <c r="L24" s="23" t="str">
        <f>IF(OR(IF(AND(H!J37&lt;H!M37,H!K37&lt;H!L37)=TRUE,"‡","")="‡",IF(AND(H!J37&gt;H!M37,H!K37&gt;H!L37)=TRUE,"‡","")="‡"),"‡","")</f>
        <v>‡</v>
      </c>
      <c r="M24" s="6">
        <v>82.79379999999999</v>
      </c>
      <c r="N24" s="25">
        <f t="shared" si="1"/>
        <v>23.831599999999995</v>
      </c>
    </row>
    <row r="25" spans="1:15" ht="10.5" customHeight="1" x14ac:dyDescent="0.2">
      <c r="A25" s="2" t="s">
        <v>29</v>
      </c>
      <c r="B25" s="5">
        <v>41.979699999999994</v>
      </c>
      <c r="C25" s="15"/>
      <c r="D25" s="15">
        <f t="shared" si="0"/>
        <v>2.2303000000000068</v>
      </c>
      <c r="E25" s="5">
        <v>44.21</v>
      </c>
      <c r="F25" s="2" t="s">
        <v>26</v>
      </c>
      <c r="G25" s="5">
        <v>57.995799999999996</v>
      </c>
      <c r="H25" s="20" t="str">
        <f>IF(OR(IF(AND(H!F28&lt;H!I28,H!G28&lt;H!H28)=TRUE,"‡","")="‡",IF(AND(H!F28&gt;H!I28,H!G28&gt;H!H28)=TRUE,"‡","")="‡"),"‡","")</f>
        <v>‡</v>
      </c>
      <c r="I25" s="5">
        <v>66.970399999999998</v>
      </c>
      <c r="J25" s="20" t="str">
        <f>IF(OR(IF(AND(H!H28&lt;H!K28,H!I28&lt;H!J28)=TRUE,"‡","")="‡",IF(AND(H!H28&gt;H!K28,H!I28&gt;H!J28)=TRUE,"‡","")="‡"),"‡","")</f>
        <v>‡</v>
      </c>
      <c r="K25" s="5">
        <v>80.370900000000006</v>
      </c>
      <c r="L25" s="20" t="str">
        <f>IF(OR(IF(AND(H!J28&lt;H!M28,H!K28&lt;H!L28)=TRUE,"‡","")="‡",IF(AND(H!J28&gt;H!M28,H!K28&gt;H!L28)=TRUE,"‡","")="‡"),"‡","")</f>
        <v/>
      </c>
      <c r="M25" s="5">
        <v>82.613299999999995</v>
      </c>
      <c r="N25" s="25">
        <f t="shared" si="1"/>
        <v>24.6175</v>
      </c>
    </row>
    <row r="26" spans="1:15" ht="10.5" customHeight="1" x14ac:dyDescent="0.2">
      <c r="A26" s="2" t="s">
        <v>18</v>
      </c>
      <c r="B26" s="5">
        <v>54.041799999999995</v>
      </c>
      <c r="C26" s="15" t="s">
        <v>51</v>
      </c>
      <c r="D26" s="15">
        <f t="shared" si="0"/>
        <v>-9.8484999999999943</v>
      </c>
      <c r="E26" s="5">
        <v>44.193300000000001</v>
      </c>
      <c r="F26" s="2" t="s">
        <v>13</v>
      </c>
      <c r="G26" s="5">
        <v>55.012700000000002</v>
      </c>
      <c r="H26" s="20" t="str">
        <f>IF(OR(IF(AND(H!F15&lt;H!I15,H!G15&lt;H!H15)=TRUE,"‡","")="‡",IF(AND(H!F15&gt;H!I15,H!G15&gt;H!H15)=TRUE,"‡","")="‡"),"‡","")</f>
        <v>‡</v>
      </c>
      <c r="I26" s="5">
        <v>68.051199999999994</v>
      </c>
      <c r="J26" s="20" t="str">
        <f>IF(OR(IF(AND(H!H15&lt;H!K15,H!I15&lt;H!J15)=TRUE,"‡","")="‡",IF(AND(H!H15&gt;H!K15,H!I15&gt;H!J15)=TRUE,"‡","")="‡"),"‡","")</f>
        <v/>
      </c>
      <c r="K26" s="5">
        <v>74.265699999999995</v>
      </c>
      <c r="L26" s="20" t="str">
        <f>IF(OR(IF(AND(H!J15&lt;H!M15,H!K15&lt;H!L15)=TRUE,"‡","")="‡",IF(AND(H!J15&gt;H!M15,H!K15&gt;H!L15)=TRUE,"‡","")="‡"),"‡","")</f>
        <v>‡</v>
      </c>
      <c r="M26" s="5">
        <v>82.543300000000002</v>
      </c>
      <c r="N26" s="25">
        <f t="shared" si="1"/>
        <v>27.5306</v>
      </c>
    </row>
    <row r="27" spans="1:15" ht="10.5" customHeight="1" x14ac:dyDescent="0.2">
      <c r="A27" s="2" t="s">
        <v>26</v>
      </c>
      <c r="B27" s="5">
        <v>45.101999999999997</v>
      </c>
      <c r="C27" s="15"/>
      <c r="D27" s="15">
        <f t="shared" si="0"/>
        <v>-2.4874999999999972</v>
      </c>
      <c r="E27" s="5">
        <v>42.6145</v>
      </c>
      <c r="F27" s="2" t="s">
        <v>12</v>
      </c>
      <c r="G27" s="5">
        <v>55.178899999999999</v>
      </c>
      <c r="H27" s="20" t="str">
        <f>IF(OR(IF(AND(H!F14&lt;H!I14,H!G14&lt;H!H14)=TRUE,"‡","")="‡",IF(AND(H!F14&gt;H!I14,H!G14&gt;H!H14)=TRUE,"‡","")="‡"),"‡","")</f>
        <v>‡</v>
      </c>
      <c r="I27" s="5">
        <v>64.278000000000006</v>
      </c>
      <c r="J27" s="20" t="str">
        <f>IF(OR(IF(AND(H!H14&lt;H!K14,H!I14&lt;H!J14)=TRUE,"‡","")="‡",IF(AND(H!H14&gt;H!K14,H!I14&gt;H!J14)=TRUE,"‡","")="‡"),"‡","")</f>
        <v/>
      </c>
      <c r="K27" s="5">
        <v>75.351199999999992</v>
      </c>
      <c r="L27" s="20" t="str">
        <f>IF(OR(IF(AND(H!J14&lt;H!M14,H!K14&lt;H!L14)=TRUE,"‡","")="‡",IF(AND(H!J14&gt;H!M14,H!K14&gt;H!L14)=TRUE,"‡","")="‡"),"‡","")</f>
        <v/>
      </c>
      <c r="M27" s="5">
        <v>82.334400000000002</v>
      </c>
      <c r="N27" s="25">
        <f t="shared" si="1"/>
        <v>27.155500000000004</v>
      </c>
    </row>
    <row r="28" spans="1:15" ht="10.5" customHeight="1" x14ac:dyDescent="0.2">
      <c r="A28" s="2" t="s">
        <v>15</v>
      </c>
      <c r="B28" s="5">
        <v>45.184800000000003</v>
      </c>
      <c r="C28" s="15"/>
      <c r="D28" s="15">
        <f t="shared" si="0"/>
        <v>-2.9931000000000054</v>
      </c>
      <c r="E28" s="5">
        <v>42.191699999999997</v>
      </c>
      <c r="F28" s="2" t="s">
        <v>4</v>
      </c>
      <c r="G28" s="5">
        <v>61.863399999999999</v>
      </c>
      <c r="H28" s="20" t="str">
        <f>IF(OR(IF(AND(H!F6&lt;H!I6,H!G6&lt;H!H6)=TRUE,"‡","")="‡",IF(AND(H!F6&gt;H!I6,H!G6&gt;H!H6)=TRUE,"‡","")="‡"),"‡","")</f>
        <v>‡</v>
      </c>
      <c r="I28" s="5">
        <v>70.805499999999995</v>
      </c>
      <c r="J28" s="20" t="str">
        <f>IF(OR(IF(AND(H!H6&lt;H!K6,H!I6&lt;H!J6)=TRUE,"‡","")="‡",IF(AND(H!H6&gt;H!K6,H!I6&gt;H!J6)=TRUE,"‡","")="‡"),"‡","")</f>
        <v/>
      </c>
      <c r="K28" s="5">
        <v>71.891099999999994</v>
      </c>
      <c r="L28" s="20" t="str">
        <f>IF(OR(IF(AND(H!J6&lt;H!M6,H!K6&lt;H!L6)=TRUE,"‡","")="‡",IF(AND(H!J6&gt;H!M6,H!K6&gt;H!L6)=TRUE,"‡","")="‡"),"‡","")</f>
        <v>‡</v>
      </c>
      <c r="M28" s="5">
        <v>82.138999999999996</v>
      </c>
      <c r="N28" s="25">
        <f t="shared" si="1"/>
        <v>20.275599999999997</v>
      </c>
    </row>
    <row r="29" spans="1:15" ht="10.5" customHeight="1" x14ac:dyDescent="0.2">
      <c r="A29" s="2" t="s">
        <v>4</v>
      </c>
      <c r="B29" s="5">
        <v>44.132100000000001</v>
      </c>
      <c r="C29" s="15"/>
      <c r="D29" s="15">
        <f t="shared" si="0"/>
        <v>-2.215600000000002</v>
      </c>
      <c r="E29" s="5">
        <v>41.916499999999999</v>
      </c>
      <c r="F29" s="2" t="s">
        <v>21</v>
      </c>
      <c r="G29" s="5">
        <v>57.260599999999997</v>
      </c>
      <c r="H29" s="20" t="str">
        <f>IF(OR(IF(AND(H!F23&lt;H!I23,H!G23&lt;H!H23)=TRUE,"‡","")="‡",IF(AND(H!F23&gt;H!I23,H!G23&gt;H!H23)=TRUE,"‡","")="‡"),"‡","")</f>
        <v>‡</v>
      </c>
      <c r="I29" s="5">
        <v>69.181200000000004</v>
      </c>
      <c r="J29" s="20" t="str">
        <f>IF(OR(IF(AND(H!H23&lt;H!K23,H!I23&lt;H!J23)=TRUE,"‡","")="‡",IF(AND(H!H23&gt;H!K23,H!I23&gt;H!J23)=TRUE,"‡","")="‡"),"‡","")</f>
        <v>‡</v>
      </c>
      <c r="K29" s="5">
        <v>79.1845</v>
      </c>
      <c r="L29" s="20" t="str">
        <f>IF(OR(IF(AND(H!J23&lt;H!M23,H!K23&lt;H!L23)=TRUE,"‡","")="‡",IF(AND(H!J23&gt;H!M23,H!K23&gt;H!L23)=TRUE,"‡","")="‡"),"‡","")</f>
        <v/>
      </c>
      <c r="M29" s="5">
        <v>82.089299999999994</v>
      </c>
      <c r="N29" s="25">
        <f t="shared" si="1"/>
        <v>24.828699999999998</v>
      </c>
      <c r="O29" s="22"/>
    </row>
    <row r="30" spans="1:15" ht="10.5" customHeight="1" x14ac:dyDescent="0.2">
      <c r="A30" s="2" t="s">
        <v>32</v>
      </c>
      <c r="B30" s="5">
        <v>40.971999999999994</v>
      </c>
      <c r="C30" s="15"/>
      <c r="D30" s="15">
        <f t="shared" si="0"/>
        <v>0.89410000000000878</v>
      </c>
      <c r="E30" s="5">
        <v>41.866100000000003</v>
      </c>
      <c r="F30" s="2" t="s">
        <v>17</v>
      </c>
      <c r="G30" s="5">
        <v>56.169100000000007</v>
      </c>
      <c r="H30" s="20" t="str">
        <f>IF(OR(IF(AND(H!F19&lt;H!I19,H!G19&lt;H!H19)=TRUE,"‡","")="‡",IF(AND(H!F19&gt;H!I19,H!G19&gt;H!H19)=TRUE,"‡","")="‡"),"‡","")</f>
        <v>‡</v>
      </c>
      <c r="I30" s="5">
        <v>67.591099999999997</v>
      </c>
      <c r="J30" s="20" t="str">
        <f>IF(OR(IF(AND(H!H19&lt;H!K19,H!I19&lt;H!J19)=TRUE,"‡","")="‡",IF(AND(H!H19&gt;H!K19,H!I19&gt;H!J19)=TRUE,"‡","")="‡"),"‡","")</f>
        <v/>
      </c>
      <c r="K30" s="5">
        <v>72.388900000000007</v>
      </c>
      <c r="L30" s="20" t="str">
        <f>IF(OR(IF(AND(H!J19&lt;H!M19,H!K19&lt;H!L19)=TRUE,"‡","")="‡",IF(AND(H!J19&gt;H!M19,H!K19&gt;H!L19)=TRUE,"‡","")="‡"),"‡","")</f>
        <v>‡</v>
      </c>
      <c r="M30" s="5">
        <v>81.241100000000003</v>
      </c>
      <c r="N30" s="25">
        <f t="shared" si="1"/>
        <v>25.071999999999996</v>
      </c>
    </row>
    <row r="31" spans="1:15" ht="10.5" customHeight="1" x14ac:dyDescent="0.2">
      <c r="A31" s="2" t="s">
        <v>23</v>
      </c>
      <c r="B31" s="5">
        <v>52.629800000000003</v>
      </c>
      <c r="C31" s="15" t="s">
        <v>51</v>
      </c>
      <c r="D31" s="15">
        <f t="shared" si="0"/>
        <v>-11.136400000000002</v>
      </c>
      <c r="E31" s="5">
        <v>41.493400000000001</v>
      </c>
      <c r="F31" s="2" t="s">
        <v>11</v>
      </c>
      <c r="G31" s="5">
        <v>60.1477</v>
      </c>
      <c r="H31" s="20" t="str">
        <f>IF(OR(IF(AND(H!F13&lt;H!I13,H!G13&lt;H!H13)=TRUE,"‡","")="‡",IF(AND(H!F13&gt;H!I13,H!G13&gt;H!H13)=TRUE,"‡","")="‡"),"‡","")</f>
        <v>‡</v>
      </c>
      <c r="I31" s="5">
        <v>67.187300000000008</v>
      </c>
      <c r="J31" s="20" t="str">
        <f>IF(OR(IF(AND(H!H13&lt;H!K13,H!I13&lt;H!J13)=TRUE,"‡","")="‡",IF(AND(H!H13&gt;H!K13,H!I13&gt;H!J13)=TRUE,"‡","")="‡"),"‡","")</f>
        <v>‡</v>
      </c>
      <c r="K31" s="5">
        <v>73.493099999999998</v>
      </c>
      <c r="L31" s="20" t="str">
        <f>IF(OR(IF(AND(H!J13&lt;H!M13,H!K13&lt;H!L13)=TRUE,"‡","")="‡",IF(AND(H!J13&gt;H!M13,H!K13&gt;H!L13)=TRUE,"‡","")="‡"),"‡","")</f>
        <v>‡</v>
      </c>
      <c r="M31" s="5">
        <v>81.192399999999992</v>
      </c>
      <c r="N31" s="25">
        <f t="shared" si="1"/>
        <v>21.044699999999992</v>
      </c>
    </row>
    <row r="32" spans="1:15" ht="10.5" customHeight="1" x14ac:dyDescent="0.2">
      <c r="A32" s="2" t="s">
        <v>7</v>
      </c>
      <c r="B32" s="5">
        <v>44.802599999999998</v>
      </c>
      <c r="C32" s="15"/>
      <c r="D32" s="15">
        <f t="shared" si="0"/>
        <v>-3.332499999999996</v>
      </c>
      <c r="E32" s="5">
        <v>41.470100000000002</v>
      </c>
      <c r="F32" s="2" t="s">
        <v>24</v>
      </c>
      <c r="G32" s="5">
        <v>52.189300000000003</v>
      </c>
      <c r="H32" s="20" t="str">
        <f>IF(OR(IF(AND(H!F26&lt;H!I26,H!G26&lt;H!H26)=TRUE,"‡","")="‡",IF(AND(H!F26&gt;H!I26,H!G26&gt;H!H26)=TRUE,"‡","")="‡"),"‡","")</f>
        <v>‡</v>
      </c>
      <c r="I32" s="5">
        <v>66.868799999999993</v>
      </c>
      <c r="J32" s="20" t="str">
        <f>IF(OR(IF(AND(H!H26&lt;H!K26,H!I26&lt;H!J26)=TRUE,"‡","")="‡",IF(AND(H!H26&gt;H!K26,H!I26&gt;H!J26)=TRUE,"‡","")="‡"),"‡","")</f>
        <v/>
      </c>
      <c r="K32" s="5">
        <v>69.066299999999998</v>
      </c>
      <c r="L32" s="20" t="str">
        <f>IF(OR(IF(AND(H!J26&lt;H!M26,H!K26&lt;H!L26)=TRUE,"‡","")="‡",IF(AND(H!J26&gt;H!M26,H!K26&gt;H!L26)=TRUE,"‡","")="‡"),"‡","")</f>
        <v>‡</v>
      </c>
      <c r="M32" s="5">
        <v>81.101399999999998</v>
      </c>
      <c r="N32" s="25">
        <f t="shared" si="1"/>
        <v>28.912099999999995</v>
      </c>
    </row>
    <row r="33" spans="1:18" ht="10.5" customHeight="1" x14ac:dyDescent="0.2">
      <c r="A33" s="2" t="s">
        <v>17</v>
      </c>
      <c r="B33" s="5">
        <v>44.432400000000001</v>
      </c>
      <c r="C33" s="15"/>
      <c r="D33" s="15">
        <f t="shared" si="0"/>
        <v>-5.4102000000000032</v>
      </c>
      <c r="E33" s="5">
        <v>39.022199999999998</v>
      </c>
      <c r="F33" s="2" t="s">
        <v>19</v>
      </c>
      <c r="G33" s="5">
        <v>63.590800000000002</v>
      </c>
      <c r="H33" s="20" t="str">
        <f>IF(OR(IF(AND(H!F21&lt;H!I21,H!G21&lt;H!H21)=TRUE,"‡","")="‡",IF(AND(H!F21&gt;H!I21,H!G21&gt;H!H21)=TRUE,"‡","")="‡"),"‡","")</f>
        <v>‡</v>
      </c>
      <c r="I33" s="5">
        <v>69.337099999999992</v>
      </c>
      <c r="J33" s="20" t="str">
        <f>IF(OR(IF(AND(H!H21&lt;H!K21,H!I21&lt;H!J21)=TRUE,"‡","")="‡",IF(AND(H!H21&gt;H!K21,H!I21&gt;H!J21)=TRUE,"‡","")="‡"),"‡","")</f>
        <v/>
      </c>
      <c r="K33" s="5">
        <v>72.944400000000002</v>
      </c>
      <c r="L33" s="20" t="str">
        <f>IF(OR(IF(AND(H!J21&lt;H!M21,H!K21&lt;H!L21)=TRUE,"‡","")="‡",IF(AND(H!J21&gt;H!M21,H!K21&gt;H!L21)=TRUE,"‡","")="‡"),"‡","")</f>
        <v>‡</v>
      </c>
      <c r="M33" s="5">
        <v>80.591400000000007</v>
      </c>
      <c r="N33" s="25">
        <f t="shared" si="1"/>
        <v>17.000600000000006</v>
      </c>
    </row>
    <row r="34" spans="1:18" ht="10.5" customHeight="1" x14ac:dyDescent="0.2">
      <c r="A34" s="2" t="s">
        <v>10</v>
      </c>
      <c r="B34" s="5">
        <v>39.335300000000004</v>
      </c>
      <c r="C34" s="15"/>
      <c r="D34" s="15">
        <f t="shared" si="0"/>
        <v>-1.1731000000000051</v>
      </c>
      <c r="E34" s="5">
        <v>38.162199999999999</v>
      </c>
      <c r="F34" s="2" t="s">
        <v>31</v>
      </c>
      <c r="G34" s="5">
        <v>62.746199999999995</v>
      </c>
      <c r="H34" s="20" t="str">
        <f>IF(OR(IF(AND(H!F33&lt;H!I33,H!G33&lt;H!H33)=TRUE,"‡","")="‡",IF(AND(H!F33&gt;H!I33,H!G33&gt;H!H33)=TRUE,"‡","")="‡"),"‡","")</f>
        <v>‡</v>
      </c>
      <c r="I34" s="5">
        <v>69.670400000000001</v>
      </c>
      <c r="J34" s="20" t="str">
        <f>IF(OR(IF(AND(H!H33&lt;H!K33,H!I33&lt;H!J33)=TRUE,"‡","")="‡",IF(AND(H!H33&gt;H!K33,H!I33&gt;H!J33)=TRUE,"‡","")="‡"),"‡","")</f>
        <v/>
      </c>
      <c r="K34" s="5">
        <v>75.253599999999992</v>
      </c>
      <c r="L34" s="20" t="str">
        <f>IF(OR(IF(AND(H!J33&lt;H!M33,H!K33&lt;H!L33)=TRUE,"‡","")="‡",IF(AND(H!J33&gt;H!M33,H!K33&gt;H!L33)=TRUE,"‡","")="‡"),"‡","")</f>
        <v/>
      </c>
      <c r="M34" s="5">
        <v>79.674900000000008</v>
      </c>
      <c r="N34" s="25">
        <f t="shared" si="1"/>
        <v>16.928700000000013</v>
      </c>
    </row>
    <row r="35" spans="1:18" ht="10.5" customHeight="1" x14ac:dyDescent="0.2">
      <c r="A35" s="2" t="s">
        <v>12</v>
      </c>
      <c r="B35" s="5">
        <v>45.235300000000002</v>
      </c>
      <c r="C35" s="15"/>
      <c r="D35" s="15">
        <f t="shared" si="0"/>
        <v>-7.2152000000000029</v>
      </c>
      <c r="E35" s="5">
        <v>38.020099999999999</v>
      </c>
      <c r="F35" s="2" t="s">
        <v>10</v>
      </c>
      <c r="G35" s="5">
        <v>59.972999999999999</v>
      </c>
      <c r="H35" s="20" t="str">
        <f>IF(OR(IF(AND(H!F12&lt;H!I12,H!G12&lt;H!H12)=TRUE,"‡","")="‡",IF(AND(H!F12&gt;H!I12,H!G12&gt;H!H12)=TRUE,"‡","")="‡"),"‡","")</f>
        <v/>
      </c>
      <c r="I35" s="5">
        <v>66.165199999999999</v>
      </c>
      <c r="J35" s="20" t="str">
        <f>IF(OR(IF(AND(H!H12&lt;H!K12,H!I12&lt;H!J12)=TRUE,"‡","")="‡",IF(AND(H!H12&gt;H!K12,H!I12&gt;H!J12)=TRUE,"‡","")="‡"),"‡","")</f>
        <v/>
      </c>
      <c r="K35" s="5">
        <v>73.833600000000004</v>
      </c>
      <c r="L35" s="20" t="str">
        <f>IF(OR(IF(AND(H!J12&lt;H!M12,H!K12&lt;H!L12)=TRUE,"‡","")="‡",IF(AND(H!J12&gt;H!M12,H!K12&gt;H!L12)=TRUE,"‡","")="‡"),"‡","")</f>
        <v/>
      </c>
      <c r="M35" s="5">
        <v>79.232699999999994</v>
      </c>
      <c r="N35" s="25">
        <f t="shared" si="1"/>
        <v>19.259699999999995</v>
      </c>
    </row>
    <row r="36" spans="1:18" ht="10.5" customHeight="1" x14ac:dyDescent="0.2">
      <c r="A36" s="2" t="s">
        <v>11</v>
      </c>
      <c r="B36" s="5">
        <v>36.373899999999999</v>
      </c>
      <c r="C36" s="15"/>
      <c r="D36" s="15">
        <f t="shared" si="0"/>
        <v>-3.9960000000000022</v>
      </c>
      <c r="E36" s="5">
        <v>32.377899999999997</v>
      </c>
      <c r="F36" s="2" t="s">
        <v>23</v>
      </c>
      <c r="G36" s="5">
        <v>61.245699999999999</v>
      </c>
      <c r="H36" s="20" t="str">
        <f>IF(OR(IF(AND(H!F25&lt;H!I25,H!G25&lt;H!H25)=TRUE,"‡","")="‡",IF(AND(H!F25&gt;H!I25,H!G25&gt;H!H25)=TRUE,"‡","")="‡"),"‡","")</f>
        <v>‡</v>
      </c>
      <c r="I36" s="5">
        <v>70.775300000000001</v>
      </c>
      <c r="J36" s="20" t="str">
        <f>IF(OR(IF(AND(H!H25&lt;H!K25,H!I25&lt;H!J25)=TRUE,"‡","")="‡",IF(AND(H!H25&gt;H!K25,H!I25&gt;H!J25)=TRUE,"‡","")="‡"),"‡","")</f>
        <v/>
      </c>
      <c r="K36" s="5">
        <v>72.089399999999998</v>
      </c>
      <c r="L36" s="20" t="str">
        <f>IF(OR(IF(AND(H!J25&lt;H!M25,H!K25&lt;H!L25)=TRUE,"‡","")="‡",IF(AND(H!J25&gt;H!M25,H!K25&gt;H!L25)=TRUE,"‡","")="‡"),"‡","")</f>
        <v/>
      </c>
      <c r="M36" s="5">
        <v>77.077600000000004</v>
      </c>
      <c r="N36" s="25">
        <f t="shared" si="1"/>
        <v>15.831900000000005</v>
      </c>
    </row>
    <row r="37" spans="1:18" ht="6" customHeight="1" x14ac:dyDescent="0.2"/>
    <row r="38" spans="1:18" ht="21" customHeight="1" x14ac:dyDescent="0.2">
      <c r="A38" s="34" t="s">
        <v>57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24"/>
      <c r="O38" s="24"/>
    </row>
    <row r="39" spans="1:18" ht="17.25" customHeight="1" x14ac:dyDescent="0.2">
      <c r="A39" s="34" t="s">
        <v>56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24"/>
      <c r="O39" s="24"/>
    </row>
    <row r="40" spans="1:18" ht="28.5" customHeight="1" x14ac:dyDescent="0.2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8"/>
      <c r="O40" s="8"/>
      <c r="P40" s="8"/>
      <c r="Q40" s="8"/>
      <c r="R40" s="8"/>
    </row>
  </sheetData>
  <mergeCells count="7">
    <mergeCell ref="A38:M38"/>
    <mergeCell ref="A39:M39"/>
    <mergeCell ref="A40:M40"/>
    <mergeCell ref="A1:M1"/>
    <mergeCell ref="A2:A3"/>
    <mergeCell ref="B2:E2"/>
    <mergeCell ref="G2:M2"/>
  </mergeCells>
  <phoneticPr fontId="2" type="noConversion"/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F11909C2-F857-453C-A205-8EC24E3F2ED2}"/>
</file>

<file path=customXml/itemProps2.xml><?xml version="1.0" encoding="utf-8"?>
<ds:datastoreItem xmlns:ds="http://schemas.openxmlformats.org/officeDocument/2006/customXml" ds:itemID="{1FAA1537-06E2-4181-9B1D-128D2A2C5A02}"/>
</file>

<file path=customXml/itemProps3.xml><?xml version="1.0" encoding="utf-8"?>
<ds:datastoreItem xmlns:ds="http://schemas.openxmlformats.org/officeDocument/2006/customXml" ds:itemID="{E1C93277-7081-49AA-B71D-38ACE31FA2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RE02a-1</vt:lpstr>
      <vt:lpstr>RE02a-2</vt:lpstr>
      <vt:lpstr>RE02a-A1.1</vt:lpstr>
      <vt:lpstr>RE02a-A1.2</vt:lpstr>
      <vt:lpstr>RE02a-A1</vt:lpstr>
      <vt:lpstr>RE02a-A2</vt:lpstr>
      <vt:lpstr>H</vt:lpstr>
      <vt:lpstr>Hoja1</vt:lpstr>
      <vt:lpstr>'RE02a-A1.1'!Área_de_impresión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Luis Alberto Degante Mendez</cp:lastModifiedBy>
  <cp:lastPrinted>2010-12-06T22:10:53Z</cp:lastPrinted>
  <dcterms:created xsi:type="dcterms:W3CDTF">2010-09-13T14:53:55Z</dcterms:created>
  <dcterms:modified xsi:type="dcterms:W3CDTF">2013-11-26T19:52:17Z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