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degante\Documents\Administrativos\entrega_bases\B4\"/>
    </mc:Choice>
  </mc:AlternateContent>
  <xr:revisionPtr revIDLastSave="0" documentId="13_ncr:1_{CA911080-A62D-497E-AFD1-0B9622626692}" xr6:coauthVersionLast="36" xr6:coauthVersionMax="36" xr10:uidLastSave="{00000000-0000-0000-0000-000000000000}"/>
  <bookViews>
    <workbookView xWindow="0" yWindow="0" windowWidth="28770" windowHeight="12195" firstSheet="1" activeTab="1" xr2:uid="{00000000-000D-0000-FFFF-FFFF00000000}"/>
  </bookViews>
  <sheets>
    <sheet name="Cuadro 8 (2)" sheetId="16" state="hidden" r:id="rId1"/>
    <sheet name="Índice" sheetId="22" r:id="rId2"/>
    <sheet name="PRIM" sheetId="21" r:id="rId3"/>
    <sheet name="SEC" sheetId="19" r:id="rId4"/>
    <sheet name="EMS" sheetId="18" r:id="rId5"/>
    <sheet name="Hoja4" sheetId="17" state="hidden" r:id="rId6"/>
    <sheet name="Hoja1" sheetId="1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22" l="1"/>
  <c r="C8" i="22"/>
  <c r="C7" i="22"/>
  <c r="C6" i="22"/>
  <c r="C5" i="22"/>
  <c r="C4" i="22"/>
  <c r="C3" i="22"/>
  <c r="N17" i="19" l="1"/>
  <c r="N16" i="19"/>
  <c r="N15" i="19"/>
  <c r="N14" i="19"/>
  <c r="M37" i="18" l="1"/>
  <c r="O37" i="18"/>
  <c r="M38" i="18"/>
  <c r="O38" i="18"/>
  <c r="M39" i="18"/>
  <c r="O39" i="18"/>
  <c r="M40" i="18"/>
  <c r="O40" i="18"/>
  <c r="M42" i="18"/>
  <c r="O42" i="18"/>
  <c r="M43" i="18"/>
  <c r="O43" i="18"/>
  <c r="M44" i="18"/>
  <c r="O44" i="18"/>
  <c r="M45" i="18"/>
  <c r="O45" i="18"/>
  <c r="M47" i="18"/>
  <c r="O47" i="18"/>
  <c r="M48" i="18"/>
  <c r="O48" i="18"/>
  <c r="M49" i="18"/>
  <c r="O49" i="18"/>
  <c r="M50" i="18"/>
  <c r="O50" i="18"/>
  <c r="M52" i="18"/>
  <c r="O52" i="18"/>
  <c r="M53" i="18"/>
  <c r="O53" i="18"/>
  <c r="M54" i="18"/>
  <c r="O54" i="18"/>
  <c r="M55" i="18"/>
  <c r="O55" i="18"/>
  <c r="H13" i="18"/>
  <c r="J13" i="18"/>
  <c r="H14" i="18"/>
  <c r="J14" i="18"/>
  <c r="H15" i="18"/>
  <c r="J15" i="18"/>
  <c r="H16" i="18"/>
  <c r="J16" i="18"/>
  <c r="H18" i="18"/>
  <c r="J18" i="18"/>
  <c r="H19" i="18"/>
  <c r="J19" i="18"/>
  <c r="H20" i="18"/>
  <c r="J20" i="18"/>
  <c r="H21" i="18"/>
  <c r="J21" i="18"/>
  <c r="H23" i="18"/>
  <c r="J23" i="18"/>
  <c r="H24" i="18"/>
  <c r="J24" i="18"/>
  <c r="H25" i="18"/>
  <c r="J25" i="18"/>
  <c r="H26" i="18"/>
  <c r="J26" i="18"/>
  <c r="H28" i="18"/>
  <c r="J28" i="18"/>
  <c r="H29" i="18"/>
  <c r="J29" i="18"/>
  <c r="H30" i="18"/>
  <c r="J30" i="18"/>
  <c r="H31" i="18"/>
  <c r="J31" i="18"/>
  <c r="S70" i="1" l="1"/>
  <c r="R70" i="1"/>
  <c r="S69" i="1"/>
  <c r="R69" i="1"/>
  <c r="S68" i="1"/>
  <c r="R68" i="1"/>
  <c r="S57" i="1"/>
  <c r="S58" i="1"/>
  <c r="S56" i="1"/>
  <c r="R57" i="1"/>
  <c r="R58" i="1"/>
  <c r="R56" i="1"/>
  <c r="Z21" i="1"/>
  <c r="AA48" i="1"/>
  <c r="Z48" i="1"/>
  <c r="U22" i="1" s="1"/>
  <c r="AA40" i="1"/>
  <c r="Z40" i="1"/>
  <c r="AA23" i="1"/>
  <c r="Z23" i="1"/>
  <c r="AA27" i="1"/>
  <c r="Z27" i="1"/>
  <c r="AA41" i="1"/>
  <c r="Z41" i="1"/>
  <c r="AA29" i="1"/>
  <c r="Z29" i="1"/>
  <c r="AA47" i="1"/>
  <c r="Z47" i="1"/>
  <c r="AA39" i="1"/>
  <c r="Z39" i="1"/>
  <c r="AA45" i="1"/>
  <c r="Z45" i="1"/>
  <c r="AA24" i="1"/>
  <c r="Z24" i="1"/>
  <c r="AA20" i="1"/>
  <c r="Z20" i="1"/>
  <c r="AA25" i="1"/>
  <c r="Z25" i="1"/>
  <c r="AA35" i="1"/>
  <c r="Z35" i="1"/>
  <c r="AA37" i="1"/>
  <c r="Z37" i="1"/>
  <c r="AA16" i="1"/>
  <c r="Z16" i="1"/>
  <c r="AA17" i="1"/>
  <c r="Z17" i="1"/>
  <c r="AA32" i="1"/>
  <c r="Z32" i="1"/>
  <c r="AA46" i="1"/>
  <c r="Z46" i="1"/>
  <c r="AA22" i="1"/>
  <c r="Z22" i="1"/>
  <c r="AA30" i="1"/>
  <c r="Z30" i="1"/>
  <c r="AA36" i="1"/>
  <c r="Z36" i="1"/>
  <c r="AA42" i="1"/>
  <c r="Z42" i="1"/>
  <c r="AA33" i="1"/>
  <c r="Z33" i="1"/>
  <c r="AA38" i="1"/>
  <c r="Z38" i="1"/>
  <c r="AA28" i="1"/>
  <c r="Z28" i="1"/>
  <c r="AA26" i="1"/>
  <c r="Z26" i="1"/>
  <c r="AA43" i="1"/>
  <c r="Z43" i="1"/>
  <c r="AA18" i="1"/>
  <c r="Z18" i="1"/>
  <c r="AA31" i="1"/>
  <c r="Z31" i="1"/>
  <c r="AA44" i="1"/>
  <c r="Z44" i="1"/>
  <c r="AA34" i="1"/>
  <c r="Z34" i="1"/>
  <c r="AA19" i="1"/>
  <c r="Z19" i="1"/>
  <c r="AA21" i="1"/>
  <c r="L48" i="1"/>
  <c r="G17" i="1" s="1"/>
  <c r="G40" i="1"/>
  <c r="G41" i="1"/>
  <c r="U30" i="1" l="1"/>
  <c r="U28" i="1"/>
  <c r="U23" i="1"/>
  <c r="U41" i="1"/>
  <c r="U44" i="1"/>
  <c r="U34" i="1"/>
  <c r="U45" i="1"/>
  <c r="U38" i="1"/>
  <c r="U24" i="1"/>
  <c r="U43" i="1"/>
  <c r="U31" i="1"/>
  <c r="U29" i="1"/>
  <c r="U39" i="1"/>
  <c r="U19" i="1"/>
  <c r="U20" i="1"/>
  <c r="U42" i="1"/>
  <c r="U26" i="1"/>
  <c r="U18" i="1"/>
  <c r="U47" i="1"/>
  <c r="U25" i="1"/>
  <c r="U35" i="1"/>
  <c r="G39" i="1"/>
  <c r="U37" i="1"/>
  <c r="U33" i="1"/>
  <c r="U21" i="1"/>
  <c r="U40" i="1"/>
  <c r="U27" i="1"/>
  <c r="U16" i="1"/>
  <c r="U17" i="1"/>
  <c r="U36" i="1"/>
  <c r="U32" i="1"/>
  <c r="U46" i="1"/>
  <c r="G37" i="1"/>
  <c r="G34" i="1"/>
  <c r="G31" i="1"/>
  <c r="G29" i="1"/>
  <c r="G26" i="1"/>
  <c r="G25" i="1"/>
  <c r="G16" i="1"/>
  <c r="G24" i="1"/>
  <c r="G47" i="1"/>
  <c r="G23" i="1"/>
  <c r="G46" i="1"/>
  <c r="G22" i="1"/>
  <c r="G45" i="1"/>
  <c r="G21" i="1"/>
  <c r="G44" i="1"/>
  <c r="G20" i="1"/>
  <c r="G38" i="1"/>
  <c r="G35" i="1"/>
  <c r="G32" i="1"/>
  <c r="G27" i="1"/>
  <c r="G43" i="1"/>
  <c r="G19" i="1"/>
  <c r="G36" i="1"/>
  <c r="G33" i="1"/>
  <c r="G30" i="1"/>
  <c r="G28" i="1"/>
  <c r="G42" i="1"/>
  <c r="G18" i="1"/>
  <c r="M20" i="1"/>
  <c r="M32" i="1"/>
  <c r="M43" i="1"/>
  <c r="M35" i="1"/>
  <c r="M16" i="1"/>
  <c r="M45" i="1"/>
  <c r="M28" i="1"/>
  <c r="M17" i="1"/>
  <c r="M37" i="1"/>
  <c r="M30" i="1"/>
  <c r="M42" i="1"/>
  <c r="M36" i="1"/>
  <c r="M27" i="1"/>
  <c r="M22" i="1"/>
  <c r="M46" i="1"/>
  <c r="M33" i="1"/>
  <c r="M26" i="1"/>
  <c r="M21" i="1"/>
  <c r="M38" i="1"/>
  <c r="M31" i="1"/>
  <c r="M23" i="1"/>
  <c r="M19" i="1"/>
  <c r="M25" i="1"/>
  <c r="M44" i="1"/>
  <c r="M40" i="1"/>
  <c r="M47" i="1"/>
  <c r="M34" i="1"/>
  <c r="M41" i="1"/>
  <c r="M29" i="1"/>
  <c r="M18" i="1"/>
  <c r="M39" i="1"/>
  <c r="M48" i="1"/>
  <c r="M24" i="1"/>
  <c r="L39" i="1"/>
  <c r="L18" i="1"/>
  <c r="L29" i="1"/>
  <c r="L41" i="1"/>
  <c r="L34" i="1"/>
  <c r="L47" i="1"/>
  <c r="L40" i="1"/>
  <c r="L44" i="1"/>
  <c r="L25" i="1"/>
  <c r="L19" i="1"/>
  <c r="L23" i="1"/>
  <c r="L31" i="1"/>
  <c r="L38" i="1"/>
  <c r="L21" i="1"/>
  <c r="L26" i="1"/>
  <c r="L33" i="1"/>
  <c r="L46" i="1"/>
  <c r="L22" i="1"/>
  <c r="L27" i="1"/>
  <c r="L36" i="1"/>
  <c r="L42" i="1"/>
  <c r="L30" i="1"/>
  <c r="L37" i="1"/>
  <c r="L17" i="1"/>
  <c r="L28" i="1"/>
  <c r="L45" i="1"/>
  <c r="L16" i="1"/>
  <c r="L35" i="1"/>
  <c r="L43" i="1"/>
  <c r="L32" i="1"/>
  <c r="L20" i="1"/>
  <c r="L24" i="1"/>
</calcChain>
</file>

<file path=xl/sharedStrings.xml><?xml version="1.0" encoding="utf-8"?>
<sst xmlns="http://schemas.openxmlformats.org/spreadsheetml/2006/main" count="473" uniqueCount="163">
  <si>
    <t>SIMIL</t>
  </si>
  <si>
    <t>Frecuencia</t>
  </si>
  <si>
    <t>Porcentaje</t>
  </si>
  <si>
    <t>acumulada</t>
  </si>
  <si>
    <t>acumulado</t>
  </si>
  <si>
    <t>Lenguaje y Comunicación</t>
  </si>
  <si>
    <t>Matemáticas</t>
  </si>
  <si>
    <t>ENTIDAD</t>
  </si>
  <si>
    <t>Tabla de ENTIDAD por SIMIL</t>
  </si>
  <si>
    <t>Total</t>
  </si>
  <si>
    <t>_TYPE_</t>
  </si>
  <si>
    <t>_FREQ_</t>
  </si>
  <si>
    <t>SIMIL_Sum</t>
  </si>
  <si>
    <t>INTENSIDAD_Sum</t>
  </si>
  <si>
    <t>Colima</t>
  </si>
  <si>
    <t>Ciudad de México</t>
  </si>
  <si>
    <t>Yucatán</t>
  </si>
  <si>
    <t>Quintana Roo</t>
  </si>
  <si>
    <t>Nuevo León</t>
  </si>
  <si>
    <t>Aguascalientes</t>
  </si>
  <si>
    <t>Baja California</t>
  </si>
  <si>
    <t>Baja California Sur</t>
  </si>
  <si>
    <t>Campeche</t>
  </si>
  <si>
    <t>Coahuila</t>
  </si>
  <si>
    <t>Chiapas</t>
  </si>
  <si>
    <t>Chihuahua</t>
  </si>
  <si>
    <t>Durango</t>
  </si>
  <si>
    <t>Guanajuato</t>
  </si>
  <si>
    <t>Guerrero</t>
  </si>
  <si>
    <t>Hidalgo</t>
  </si>
  <si>
    <t xml:space="preserve">Jalisco </t>
  </si>
  <si>
    <t>México</t>
  </si>
  <si>
    <t>Michoacán</t>
  </si>
  <si>
    <t>Morelos</t>
  </si>
  <si>
    <t>Nayarit</t>
  </si>
  <si>
    <t>Oaxaca</t>
  </si>
  <si>
    <t>Puebla</t>
  </si>
  <si>
    <t>Querétaro</t>
  </si>
  <si>
    <t>San Luis Potosí</t>
  </si>
  <si>
    <t>Sinaloa</t>
  </si>
  <si>
    <t>Sonora</t>
  </si>
  <si>
    <t>Tabasco</t>
  </si>
  <si>
    <t>Tamaulipas</t>
  </si>
  <si>
    <t>Tlaxcala</t>
  </si>
  <si>
    <t>Veracruz</t>
  </si>
  <si>
    <t>Zacatecas</t>
  </si>
  <si>
    <t>Jalisco</t>
  </si>
  <si>
    <t>Alumnos evaluados</t>
  </si>
  <si>
    <t>Cantidad de irregularidades detectadas</t>
  </si>
  <si>
    <t>% de irregularidades</t>
  </si>
  <si>
    <t xml:space="preserve">Intensidad de la incidencia </t>
  </si>
  <si>
    <t>Tabla de MODALIDAD por SIMIL</t>
  </si>
  <si>
    <t>MODALIDAD</t>
  </si>
  <si>
    <t>Bachillerato General</t>
  </si>
  <si>
    <t>Bachillerato Técnico</t>
  </si>
  <si>
    <t>Profesional Técnico</t>
  </si>
  <si>
    <t>Frecuencia de ausentes = 1246</t>
  </si>
  <si>
    <t>Sistema SAS</t>
  </si>
  <si>
    <t>Procedimiento FREQ</t>
  </si>
  <si>
    <t>Frecuencia de ausentes = 1260</t>
  </si>
  <si>
    <t>-</t>
  </si>
  <si>
    <t>Modelo</t>
  </si>
  <si>
    <t xml:space="preserve">Alumnos detectados con irregularidad (excesiva similitud en sus respuesta) en intensidad de la incidencia, por modelo. Planea ELCE 2017 
</t>
  </si>
  <si>
    <t>BIC</t>
  </si>
  <si>
    <t>Bachillerato Integral Comunitario</t>
  </si>
  <si>
    <t>CECyT</t>
  </si>
  <si>
    <t>CECyTE</t>
  </si>
  <si>
    <t>CEDART</t>
  </si>
  <si>
    <t>CONALEP</t>
  </si>
  <si>
    <t>CONALEP DF y Oax</t>
  </si>
  <si>
    <t>Centros de Estudios Tecnológicos Particulares</t>
  </si>
  <si>
    <t>Centros de Estudios Tecnológicos de las Universidades Autónomas</t>
  </si>
  <si>
    <t>Centros de Estudios Tecnológicos de los Estados</t>
  </si>
  <si>
    <t>DGB-CEB</t>
  </si>
  <si>
    <t>DGECyTM-CETMAR</t>
  </si>
  <si>
    <t>DGETI</t>
  </si>
  <si>
    <t>DGTA</t>
  </si>
  <si>
    <t>EMSAD</t>
  </si>
  <si>
    <t>Educación Media Superior a Distancia</t>
  </si>
  <si>
    <t>IEBAS</t>
  </si>
  <si>
    <t>PREECO</t>
  </si>
  <si>
    <t>PREFECO</t>
  </si>
  <si>
    <t>Preparatoria Estatal por Cooperación</t>
  </si>
  <si>
    <t>SAGARPA</t>
  </si>
  <si>
    <t>Telebachilleratos</t>
  </si>
  <si>
    <t>Particulares</t>
  </si>
  <si>
    <t>Estatales</t>
  </si>
  <si>
    <t>Col. de Bachilleres</t>
  </si>
  <si>
    <t>Bach. de Univ. Autónomas</t>
  </si>
  <si>
    <t>Procedimiento UNIVARIATE</t>
  </si>
  <si>
    <t>Variable: POR_IRREGULARIDAD</t>
  </si>
  <si>
    <t>Momentos</t>
  </si>
  <si>
    <t>N</t>
  </si>
  <si>
    <t>Sumar pesos</t>
  </si>
  <si>
    <t>Media</t>
  </si>
  <si>
    <t>Observ suma</t>
  </si>
  <si>
    <t>Desviación std</t>
  </si>
  <si>
    <t>Varianza</t>
  </si>
  <si>
    <t>Asimetría</t>
  </si>
  <si>
    <t>Curtosis</t>
  </si>
  <si>
    <t>SC no corregida</t>
  </si>
  <si>
    <t>SC corregida</t>
  </si>
  <si>
    <t>Coef. variación</t>
  </si>
  <si>
    <t>Media error std</t>
  </si>
  <si>
    <t>Medidas estadísticas básicas</t>
  </si>
  <si>
    <t>Ubicación</t>
  </si>
  <si>
    <t>Variabilidad</t>
  </si>
  <si>
    <t>Mediana</t>
  </si>
  <si>
    <t>Moda</t>
  </si>
  <si>
    <t>Rango</t>
  </si>
  <si>
    <t>Rango intercuartil</t>
  </si>
  <si>
    <t>Tests para posición: Mu0=0</t>
  </si>
  <si>
    <t>Test</t>
  </si>
  <si>
    <t>Estadístico</t>
  </si>
  <si>
    <t>p valor</t>
  </si>
  <si>
    <t>T de Student</t>
  </si>
  <si>
    <t>t</t>
  </si>
  <si>
    <t>Pr &gt; |t|</t>
  </si>
  <si>
    <t>&lt;.0001</t>
  </si>
  <si>
    <t>Signo</t>
  </si>
  <si>
    <t>M</t>
  </si>
  <si>
    <t>Pr &gt;= |M|</t>
  </si>
  <si>
    <t>Puntuación con signo</t>
  </si>
  <si>
    <t>S</t>
  </si>
  <si>
    <t>Pr &gt;= |S|</t>
  </si>
  <si>
    <t>Cuantiles (Definición 5)</t>
  </si>
  <si>
    <t>Nivel</t>
  </si>
  <si>
    <t>Cuantil</t>
  </si>
  <si>
    <t>100% Máx</t>
  </si>
  <si>
    <t>75% Q3</t>
  </si>
  <si>
    <t>50% Mediana</t>
  </si>
  <si>
    <t>25% Q1</t>
  </si>
  <si>
    <t>0% Mín</t>
  </si>
  <si>
    <t>Observaciones extremas</t>
  </si>
  <si>
    <t>Inferior</t>
  </si>
  <si>
    <t>Superior</t>
  </si>
  <si>
    <t>Valor</t>
  </si>
  <si>
    <t>Observación</t>
  </si>
  <si>
    <t>CUADRANTE</t>
  </si>
  <si>
    <t>Cuadrante I</t>
  </si>
  <si>
    <t>Cuadrante II</t>
  </si>
  <si>
    <t>Cuadrante III</t>
  </si>
  <si>
    <t>Cuadrante IV</t>
  </si>
  <si>
    <t>Sin ninguna irregularidad</t>
  </si>
  <si>
    <t>Menos de 10% de sus alumnos con alguna irregularidad</t>
  </si>
  <si>
    <t>Entre 10 y 30% de sus alumnos con alguna irregularidad</t>
  </si>
  <si>
    <t>Más de 30% de sus alumnos con alguna irregularidad</t>
  </si>
  <si>
    <t>Escuelas</t>
  </si>
  <si>
    <t>Nivel de irregularidad</t>
  </si>
  <si>
    <t>Cuadrante de calidad</t>
  </si>
  <si>
    <t>Bachilleratos Generales</t>
  </si>
  <si>
    <t>Bachilleratos Tecnológicos</t>
  </si>
  <si>
    <t>Autónomos</t>
  </si>
  <si>
    <t>Federales</t>
  </si>
  <si>
    <t>Privadas</t>
  </si>
  <si>
    <t>Clasificación de las escuelas según su porcentaje de alumnos con irregularidad. Planea ELCE en Secundarias 2015 Y 2017.</t>
  </si>
  <si>
    <t>Cuadrantes de la calidad de la aplicación en Planea ELCE en secundarias 2015 Y 2017.</t>
  </si>
  <si>
    <t xml:space="preserve">CIFRAS CONTROL Resultados del análisis de la calidad de la aplicación en Planea </t>
  </si>
  <si>
    <t>Cuadrantes de la calidad de la aplicación en Planea ELCE en primarias 2015 Y 2018.</t>
  </si>
  <si>
    <t>Clasificación de las escuelas según su porcentaje de alumnos con irregularidad. Planea ELCE en primarias 2015 Y 2018.</t>
  </si>
  <si>
    <t>Clasificación de las escuelas según su porcentaje de alumnos con irregularidad en Planea ELCE 2017.</t>
  </si>
  <si>
    <t>Cuadrantes de la calidad de la aplicación en escuelas de Educación Media Superior por tipo de servicio en Planea ELCE 2017</t>
  </si>
  <si>
    <t xml:space="preserve">Cuadrantes de la calidad de la aplicación escuelas de Educación Media Superior por sostenimiento en Planea ELCE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</si>
</sst>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\ ###\ ###"/>
  </numFmts>
  <fonts count="1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Trebuchet MS"/>
      <family val="2"/>
    </font>
    <font>
      <b/>
      <sz val="9"/>
      <color rgb="FF000000"/>
      <name val="Arial"/>
      <family val="2"/>
    </font>
    <font>
      <sz val="11"/>
      <color rgb="FF000000"/>
      <name val="Trebuchet MS"/>
      <family val="2"/>
    </font>
    <font>
      <sz val="11"/>
      <color theme="1"/>
      <name val="Californian FB"/>
      <family val="1"/>
    </font>
    <font>
      <b/>
      <sz val="11"/>
      <color theme="1"/>
      <name val="Californian FB"/>
      <family val="1"/>
    </font>
    <font>
      <sz val="10"/>
      <color theme="1"/>
      <name val="Californian FB"/>
      <family val="1"/>
    </font>
    <font>
      <sz val="10"/>
      <color rgb="FF000000"/>
      <name val="Californian FB"/>
      <family val="1"/>
    </font>
    <font>
      <b/>
      <sz val="10"/>
      <color rgb="FF000000"/>
      <name val="Californian FB"/>
      <family val="1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fornian FB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rgb="FF7F9DB9"/>
      </left>
      <right/>
      <top style="medium">
        <color rgb="FF7F9DB9"/>
      </top>
      <bottom/>
      <diagonal/>
    </border>
    <border>
      <left/>
      <right/>
      <top style="medium">
        <color rgb="FF7F9DB9"/>
      </top>
      <bottom/>
      <diagonal/>
    </border>
    <border>
      <left/>
      <right style="medium">
        <color rgb="FF7F9DB9"/>
      </right>
      <top style="medium">
        <color rgb="FF7F9DB9"/>
      </top>
      <bottom/>
      <diagonal/>
    </border>
    <border>
      <left style="medium">
        <color rgb="FF7F9DB9"/>
      </left>
      <right/>
      <top/>
      <bottom/>
      <diagonal/>
    </border>
    <border>
      <left/>
      <right style="medium">
        <color rgb="FF7F9DB9"/>
      </right>
      <top/>
      <bottom/>
      <diagonal/>
    </border>
    <border>
      <left style="medium">
        <color rgb="FF7F9DB9"/>
      </left>
      <right/>
      <top/>
      <bottom style="medium">
        <color rgb="FF7F9DB9"/>
      </bottom>
      <diagonal/>
    </border>
    <border>
      <left/>
      <right/>
      <top/>
      <bottom style="medium">
        <color rgb="FF7F9DB9"/>
      </bottom>
      <diagonal/>
    </border>
    <border>
      <left/>
      <right style="medium">
        <color rgb="FF7F9DB9"/>
      </right>
      <top/>
      <bottom style="medium">
        <color rgb="FF7F9DB9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7F9DB9"/>
      </left>
      <right style="medium">
        <color rgb="FF7F9DB9"/>
      </right>
      <top style="medium">
        <color rgb="FF7F9DB9"/>
      </top>
      <bottom style="medium">
        <color rgb="FF7F9DB9"/>
      </bottom>
      <diagonal/>
    </border>
    <border>
      <left style="medium">
        <color rgb="FF7F9DB9"/>
      </left>
      <right/>
      <top style="medium">
        <color rgb="FF7F9DB9"/>
      </top>
      <bottom style="medium">
        <color rgb="FF7F9DB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7F9DB9"/>
      </left>
      <right style="thin">
        <color indexed="64"/>
      </right>
      <top/>
      <bottom style="medium">
        <color indexed="64"/>
      </bottom>
      <diagonal/>
    </border>
    <border>
      <left style="medium">
        <color rgb="FF7F9DB9"/>
      </left>
      <right style="thin">
        <color indexed="64"/>
      </right>
      <top/>
      <bottom/>
      <diagonal/>
    </border>
    <border>
      <left style="medium">
        <color rgb="FF7F9DB9"/>
      </left>
      <right/>
      <top/>
      <bottom style="thin">
        <color indexed="64"/>
      </bottom>
      <diagonal/>
    </border>
    <border>
      <left style="medium">
        <color rgb="FF7F9DB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6">
    <xf numFmtId="0" fontId="0" fillId="0" borderId="0" xfId="0"/>
    <xf numFmtId="0" fontId="3" fillId="2" borderId="0" xfId="0" applyFont="1" applyFill="1" applyAlignment="1">
      <alignment horizontal="center" vertical="top" wrapText="1"/>
    </xf>
    <xf numFmtId="0" fontId="0" fillId="2" borderId="0" xfId="0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164" fontId="0" fillId="2" borderId="0" xfId="0" applyNumberFormat="1" applyFill="1" applyAlignment="1">
      <alignment horizontal="center" vertical="top" wrapText="1"/>
    </xf>
    <xf numFmtId="164" fontId="0" fillId="2" borderId="7" xfId="0" applyNumberFormat="1" applyFill="1" applyBorder="1" applyAlignment="1">
      <alignment horizontal="center" vertical="top" wrapText="1"/>
    </xf>
    <xf numFmtId="164" fontId="3" fillId="2" borderId="7" xfId="0" applyNumberFormat="1" applyFont="1" applyFill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164" fontId="0" fillId="0" borderId="0" xfId="0" applyNumberFormat="1"/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5" fillId="0" borderId="0" xfId="0" applyFont="1"/>
    <xf numFmtId="0" fontId="1" fillId="2" borderId="26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27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165" fontId="7" fillId="0" borderId="0" xfId="0" applyNumberFormat="1" applyFont="1" applyBorder="1"/>
    <xf numFmtId="164" fontId="7" fillId="0" borderId="0" xfId="0" applyNumberFormat="1" applyFont="1" applyBorder="1" applyAlignment="1">
      <alignment horizontal="center"/>
    </xf>
    <xf numFmtId="164" fontId="7" fillId="0" borderId="23" xfId="0" applyNumberFormat="1" applyFont="1" applyBorder="1" applyAlignment="1">
      <alignment horizontal="center"/>
    </xf>
    <xf numFmtId="165" fontId="7" fillId="0" borderId="25" xfId="0" applyNumberFormat="1" applyFont="1" applyBorder="1"/>
    <xf numFmtId="165" fontId="7" fillId="0" borderId="18" xfId="0" applyNumberFormat="1" applyFont="1" applyBorder="1"/>
    <xf numFmtId="164" fontId="7" fillId="0" borderId="18" xfId="0" applyNumberFormat="1" applyFont="1" applyBorder="1" applyAlignment="1">
      <alignment horizontal="center"/>
    </xf>
    <xf numFmtId="165" fontId="7" fillId="0" borderId="30" xfId="0" applyNumberFormat="1" applyFont="1" applyBorder="1"/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0" fontId="7" fillId="0" borderId="18" xfId="0" applyFont="1" applyBorder="1" applyAlignment="1">
      <alignment wrapText="1"/>
    </xf>
    <xf numFmtId="165" fontId="7" fillId="0" borderId="0" xfId="0" applyNumberFormat="1" applyFont="1" applyBorder="1" applyAlignment="1">
      <alignment vertical="center"/>
    </xf>
    <xf numFmtId="165" fontId="7" fillId="0" borderId="18" xfId="0" applyNumberFormat="1" applyFont="1" applyBorder="1" applyAlignment="1">
      <alignment vertical="center"/>
    </xf>
    <xf numFmtId="164" fontId="7" fillId="0" borderId="23" xfId="0" quotePrefix="1" applyNumberFormat="1" applyFont="1" applyBorder="1" applyAlignment="1">
      <alignment horizontal="center"/>
    </xf>
    <xf numFmtId="0" fontId="7" fillId="0" borderId="0" xfId="0" applyFont="1"/>
    <xf numFmtId="164" fontId="7" fillId="0" borderId="29" xfId="0" quotePrefix="1" applyNumberFormat="1" applyFont="1" applyBorder="1" applyAlignment="1">
      <alignment horizontal="center"/>
    </xf>
    <xf numFmtId="9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10" fillId="0" borderId="0" xfId="0" applyFont="1"/>
    <xf numFmtId="0" fontId="9" fillId="4" borderId="24" xfId="0" applyFont="1" applyFill="1" applyBorder="1" applyAlignment="1">
      <alignment horizontal="center" vertical="top" wrapText="1"/>
    </xf>
    <xf numFmtId="0" fontId="9" fillId="4" borderId="22" xfId="0" applyFont="1" applyFill="1" applyBorder="1" applyAlignment="1">
      <alignment horizontal="center" vertical="top" wrapText="1"/>
    </xf>
    <xf numFmtId="0" fontId="9" fillId="4" borderId="20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left" vertical="center" wrapText="1"/>
    </xf>
    <xf numFmtId="165" fontId="8" fillId="2" borderId="25" xfId="0" applyNumberFormat="1" applyFont="1" applyFill="1" applyBorder="1" applyAlignment="1">
      <alignment vertical="top" wrapText="1"/>
    </xf>
    <xf numFmtId="164" fontId="8" fillId="2" borderId="23" xfId="0" applyNumberFormat="1" applyFont="1" applyFill="1" applyBorder="1" applyAlignment="1">
      <alignment horizontal="center" vertical="top" wrapText="1"/>
    </xf>
    <xf numFmtId="165" fontId="8" fillId="2" borderId="0" xfId="0" applyNumberFormat="1" applyFont="1" applyFill="1" applyBorder="1" applyAlignment="1">
      <alignment vertical="top" wrapText="1"/>
    </xf>
    <xf numFmtId="0" fontId="8" fillId="2" borderId="32" xfId="0" applyFont="1" applyFill="1" applyBorder="1" applyAlignment="1">
      <alignment horizontal="left" vertical="center" wrapText="1"/>
    </xf>
    <xf numFmtId="165" fontId="8" fillId="2" borderId="30" xfId="0" applyNumberFormat="1" applyFont="1" applyFill="1" applyBorder="1" applyAlignment="1">
      <alignment vertical="top" wrapText="1"/>
    </xf>
    <xf numFmtId="164" fontId="8" fillId="2" borderId="29" xfId="0" applyNumberFormat="1" applyFont="1" applyFill="1" applyBorder="1" applyAlignment="1">
      <alignment horizontal="center" vertical="top" wrapText="1"/>
    </xf>
    <xf numFmtId="165" fontId="8" fillId="2" borderId="18" xfId="0" applyNumberFormat="1" applyFont="1" applyFill="1" applyBorder="1" applyAlignment="1">
      <alignment vertical="top" wrapText="1"/>
    </xf>
    <xf numFmtId="165" fontId="8" fillId="2" borderId="25" xfId="0" applyNumberFormat="1" applyFont="1" applyFill="1" applyBorder="1" applyAlignment="1">
      <alignment vertical="center" wrapText="1"/>
    </xf>
    <xf numFmtId="165" fontId="8" fillId="2" borderId="30" xfId="0" applyNumberFormat="1" applyFont="1" applyFill="1" applyBorder="1" applyAlignment="1">
      <alignment vertical="center" wrapText="1"/>
    </xf>
    <xf numFmtId="164" fontId="8" fillId="2" borderId="23" xfId="0" applyNumberFormat="1" applyFont="1" applyFill="1" applyBorder="1" applyAlignment="1">
      <alignment horizontal="center" vertical="center" wrapText="1"/>
    </xf>
    <xf numFmtId="164" fontId="8" fillId="2" borderId="29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164" fontId="8" fillId="2" borderId="18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top" wrapText="1"/>
    </xf>
    <xf numFmtId="0" fontId="6" fillId="0" borderId="18" xfId="0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5" fillId="3" borderId="19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9" fillId="4" borderId="3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top" wrapText="1"/>
    </xf>
    <xf numFmtId="0" fontId="9" fillId="4" borderId="23" xfId="0" applyFont="1" applyFill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34" xfId="0" applyFont="1" applyFill="1" applyBorder="1" applyAlignment="1">
      <alignment horizontal="center" vertical="top" wrapText="1"/>
    </xf>
    <xf numFmtId="0" fontId="9" fillId="4" borderId="33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37" xfId="0" applyFont="1" applyFill="1" applyBorder="1" applyAlignment="1">
      <alignment horizontal="center" vertical="top" wrapText="1"/>
    </xf>
    <xf numFmtId="0" fontId="9" fillId="2" borderId="36" xfId="0" applyFont="1" applyFill="1" applyBorder="1" applyAlignment="1">
      <alignment horizontal="center" vertical="top" wrapText="1"/>
    </xf>
    <xf numFmtId="2" fontId="8" fillId="2" borderId="23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12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0"/>
  <sheetViews>
    <sheetView workbookViewId="0">
      <selection activeCell="A12" sqref="A12"/>
    </sheetView>
  </sheetViews>
  <sheetFormatPr baseColWidth="10" defaultRowHeight="14.25" x14ac:dyDescent="0.2"/>
  <cols>
    <col min="1" max="1" width="23.75" customWidth="1"/>
    <col min="4" max="4" width="12.625" customWidth="1"/>
    <col min="8" max="8" width="12.625" customWidth="1"/>
  </cols>
  <sheetData>
    <row r="1" spans="1:9" s="30" customFormat="1" ht="15.75" thickBot="1" x14ac:dyDescent="0.3">
      <c r="A1" s="83" t="s">
        <v>62</v>
      </c>
      <c r="B1" s="84"/>
      <c r="C1" s="84"/>
      <c r="D1" s="84"/>
      <c r="E1" s="84"/>
      <c r="F1" s="84"/>
      <c r="G1" s="84"/>
      <c r="H1" s="84"/>
      <c r="I1" s="84"/>
    </row>
    <row r="2" spans="1:9" s="30" customFormat="1" ht="15" x14ac:dyDescent="0.25">
      <c r="A2" s="85" t="s">
        <v>61</v>
      </c>
      <c r="B2" s="87" t="s">
        <v>5</v>
      </c>
      <c r="C2" s="87"/>
      <c r="D2" s="87"/>
      <c r="E2" s="88"/>
      <c r="F2" s="89" t="s">
        <v>6</v>
      </c>
      <c r="G2" s="87"/>
      <c r="H2" s="87"/>
      <c r="I2" s="88"/>
    </row>
    <row r="3" spans="1:9" s="30" customFormat="1" ht="45" x14ac:dyDescent="0.25">
      <c r="A3" s="86"/>
      <c r="B3" s="37" t="s">
        <v>47</v>
      </c>
      <c r="C3" s="37" t="s">
        <v>48</v>
      </c>
      <c r="D3" s="37" t="s">
        <v>49</v>
      </c>
      <c r="E3" s="38" t="s">
        <v>50</v>
      </c>
      <c r="F3" s="39" t="s">
        <v>47</v>
      </c>
      <c r="G3" s="37" t="s">
        <v>48</v>
      </c>
      <c r="H3" s="37" t="s">
        <v>49</v>
      </c>
      <c r="I3" s="38" t="s">
        <v>50</v>
      </c>
    </row>
    <row r="4" spans="1:9" ht="15" x14ac:dyDescent="0.25">
      <c r="A4" s="52" t="s">
        <v>85</v>
      </c>
      <c r="B4" s="54">
        <v>75825</v>
      </c>
      <c r="C4" s="40">
        <v>1357</v>
      </c>
      <c r="D4" s="41">
        <v>1.7896472139795581</v>
      </c>
      <c r="E4" s="42">
        <v>1.4458364038319824</v>
      </c>
      <c r="F4" s="43">
        <v>74355</v>
      </c>
      <c r="G4" s="40">
        <v>3845</v>
      </c>
      <c r="H4" s="41">
        <v>5.1711384574003096</v>
      </c>
      <c r="I4" s="42">
        <v>1.5110533159947985</v>
      </c>
    </row>
    <row r="5" spans="1:9" ht="15" x14ac:dyDescent="0.25">
      <c r="A5" s="52" t="s">
        <v>86</v>
      </c>
      <c r="B5" s="54">
        <v>69828</v>
      </c>
      <c r="C5" s="40">
        <v>1414</v>
      </c>
      <c r="D5" s="41">
        <v>2.0249756544652575</v>
      </c>
      <c r="E5" s="42">
        <v>1.2673267326732673</v>
      </c>
      <c r="F5" s="43">
        <v>69365</v>
      </c>
      <c r="G5" s="40">
        <v>3798</v>
      </c>
      <c r="H5" s="41">
        <v>5.4753838391119443</v>
      </c>
      <c r="I5" s="42">
        <v>1.4570826750921537</v>
      </c>
    </row>
    <row r="6" spans="1:9" ht="15" x14ac:dyDescent="0.25">
      <c r="A6" s="52" t="s">
        <v>87</v>
      </c>
      <c r="B6" s="54">
        <v>64545</v>
      </c>
      <c r="C6" s="40">
        <v>3388</v>
      </c>
      <c r="D6" s="41">
        <v>5.2490510496552796</v>
      </c>
      <c r="E6" s="42">
        <v>1.5578512396694215</v>
      </c>
      <c r="F6" s="43">
        <v>64597</v>
      </c>
      <c r="G6" s="40">
        <v>7338</v>
      </c>
      <c r="H6" s="41">
        <v>11.359660665355976</v>
      </c>
      <c r="I6" s="42">
        <v>1.7737803216135186</v>
      </c>
    </row>
    <row r="7" spans="1:9" ht="15" x14ac:dyDescent="0.25">
      <c r="A7" s="52" t="s">
        <v>84</v>
      </c>
      <c r="B7" s="54">
        <v>55654</v>
      </c>
      <c r="C7" s="40">
        <v>1340</v>
      </c>
      <c r="D7" s="41">
        <v>2.4077334962446546</v>
      </c>
      <c r="E7" s="42">
        <v>1.4776119402985075</v>
      </c>
      <c r="F7" s="43">
        <v>55619</v>
      </c>
      <c r="G7" s="40">
        <v>2953</v>
      </c>
      <c r="H7" s="41">
        <v>5.3093367374458369</v>
      </c>
      <c r="I7" s="42">
        <v>1.5482560108364376</v>
      </c>
    </row>
    <row r="8" spans="1:9" ht="15" x14ac:dyDescent="0.25">
      <c r="A8" s="52" t="s">
        <v>66</v>
      </c>
      <c r="B8" s="54">
        <v>34622</v>
      </c>
      <c r="C8" s="40">
        <v>1371</v>
      </c>
      <c r="D8" s="41">
        <v>3.9599098838888569</v>
      </c>
      <c r="E8" s="42">
        <v>1.3377097009482131</v>
      </c>
      <c r="F8" s="43">
        <v>34439</v>
      </c>
      <c r="G8" s="40">
        <v>2994</v>
      </c>
      <c r="H8" s="41">
        <v>8.6936322192862736</v>
      </c>
      <c r="I8" s="42">
        <v>1.5577822311289244</v>
      </c>
    </row>
    <row r="9" spans="1:9" ht="15" x14ac:dyDescent="0.25">
      <c r="A9" s="52" t="s">
        <v>77</v>
      </c>
      <c r="B9" s="54">
        <v>26546</v>
      </c>
      <c r="C9" s="40">
        <v>1384</v>
      </c>
      <c r="D9" s="41">
        <v>5.2135915015444887</v>
      </c>
      <c r="E9" s="42">
        <v>1.4682080924855492</v>
      </c>
      <c r="F9" s="43">
        <v>26541</v>
      </c>
      <c r="G9" s="40">
        <v>2459</v>
      </c>
      <c r="H9" s="41">
        <v>9.2649108925812893</v>
      </c>
      <c r="I9" s="42">
        <v>1.7722651484343228</v>
      </c>
    </row>
    <row r="10" spans="1:9" ht="15" x14ac:dyDescent="0.25">
      <c r="A10" s="52" t="s">
        <v>75</v>
      </c>
      <c r="B10" s="54">
        <v>22805</v>
      </c>
      <c r="C10" s="40">
        <v>719</v>
      </c>
      <c r="D10" s="41">
        <v>3.1528173646130231</v>
      </c>
      <c r="E10" s="42">
        <v>1.4492350486787204</v>
      </c>
      <c r="F10" s="43">
        <v>22538</v>
      </c>
      <c r="G10" s="40">
        <v>1890</v>
      </c>
      <c r="H10" s="41">
        <v>8.3858372526399858</v>
      </c>
      <c r="I10" s="42">
        <v>1.7523809523809524</v>
      </c>
    </row>
    <row r="11" spans="1:9" ht="15" x14ac:dyDescent="0.25">
      <c r="A11" s="52" t="s">
        <v>68</v>
      </c>
      <c r="B11" s="54">
        <v>19263</v>
      </c>
      <c r="C11" s="40">
        <v>538</v>
      </c>
      <c r="D11" s="41">
        <v>2.792919067642631</v>
      </c>
      <c r="E11" s="42">
        <v>1.3308550185873607</v>
      </c>
      <c r="F11" s="43">
        <v>19192</v>
      </c>
      <c r="G11" s="40">
        <v>1468</v>
      </c>
      <c r="H11" s="41">
        <v>7.6490204251771567</v>
      </c>
      <c r="I11" s="42">
        <v>1.6158038147138964</v>
      </c>
    </row>
    <row r="12" spans="1:9" ht="15" x14ac:dyDescent="0.25">
      <c r="A12" s="52" t="s">
        <v>88</v>
      </c>
      <c r="B12" s="54">
        <v>16704</v>
      </c>
      <c r="C12" s="40">
        <v>653</v>
      </c>
      <c r="D12" s="41">
        <v>3.9092432950191567</v>
      </c>
      <c r="E12" s="42">
        <v>1.2741194486983154</v>
      </c>
      <c r="F12" s="43">
        <v>16979</v>
      </c>
      <c r="G12" s="40">
        <v>1626</v>
      </c>
      <c r="H12" s="41">
        <v>9.5765357205960306</v>
      </c>
      <c r="I12" s="42">
        <v>1.6371463714637147</v>
      </c>
    </row>
    <row r="13" spans="1:9" ht="15" x14ac:dyDescent="0.25">
      <c r="A13" s="52" t="s">
        <v>76</v>
      </c>
      <c r="B13" s="54">
        <v>12995</v>
      </c>
      <c r="C13" s="40">
        <v>421</v>
      </c>
      <c r="D13" s="41">
        <v>3.2397075798383996</v>
      </c>
      <c r="E13" s="42">
        <v>1.3396674584323041</v>
      </c>
      <c r="F13" s="43">
        <v>12887</v>
      </c>
      <c r="G13" s="40">
        <v>1100</v>
      </c>
      <c r="H13" s="41">
        <v>8.5357336851090242</v>
      </c>
      <c r="I13" s="42">
        <v>1.5327272727272727</v>
      </c>
    </row>
    <row r="14" spans="1:9" ht="15" x14ac:dyDescent="0.25">
      <c r="A14" s="52"/>
      <c r="B14" s="54"/>
      <c r="C14" s="40"/>
      <c r="D14" s="41"/>
      <c r="E14" s="42"/>
      <c r="F14" s="43"/>
      <c r="G14" s="40"/>
      <c r="H14" s="41"/>
      <c r="I14" s="42"/>
    </row>
    <row r="15" spans="1:9" ht="15" x14ac:dyDescent="0.25">
      <c r="A15" s="52" t="s">
        <v>80</v>
      </c>
      <c r="B15" s="54">
        <v>5445</v>
      </c>
      <c r="C15" s="40">
        <v>106</v>
      </c>
      <c r="D15" s="41">
        <v>1.9467401285583104</v>
      </c>
      <c r="E15" s="42">
        <v>1.1509433962264151</v>
      </c>
      <c r="F15" s="43">
        <v>5465</v>
      </c>
      <c r="G15" s="40">
        <v>245</v>
      </c>
      <c r="H15" s="41">
        <v>4.4830741079597436</v>
      </c>
      <c r="I15" s="42">
        <v>1.5755102040816327</v>
      </c>
    </row>
    <row r="16" spans="1:9" ht="15" x14ac:dyDescent="0.25">
      <c r="A16" s="52" t="s">
        <v>69</v>
      </c>
      <c r="B16" s="54">
        <v>2944</v>
      </c>
      <c r="C16" s="40">
        <v>41</v>
      </c>
      <c r="D16" s="41">
        <v>1.3926630434782608</v>
      </c>
      <c r="E16" s="42">
        <v>1.1219512195121952</v>
      </c>
      <c r="F16" s="43">
        <v>2837</v>
      </c>
      <c r="G16" s="40">
        <v>158</v>
      </c>
      <c r="H16" s="41">
        <v>5.5692633063094821</v>
      </c>
      <c r="I16" s="42">
        <v>1.3544303797468353</v>
      </c>
    </row>
    <row r="17" spans="1:9" ht="15" x14ac:dyDescent="0.25">
      <c r="A17" s="52" t="s">
        <v>81</v>
      </c>
      <c r="B17" s="54">
        <v>1716</v>
      </c>
      <c r="C17" s="40">
        <v>59</v>
      </c>
      <c r="D17" s="41">
        <v>3.4382284382284385</v>
      </c>
      <c r="E17" s="42">
        <v>1.3898305084745763</v>
      </c>
      <c r="F17" s="43">
        <v>1645</v>
      </c>
      <c r="G17" s="40">
        <v>120</v>
      </c>
      <c r="H17" s="41">
        <v>7.2948328267477196</v>
      </c>
      <c r="I17" s="42">
        <v>1.4666666666666666</v>
      </c>
    </row>
    <row r="18" spans="1:9" ht="15" x14ac:dyDescent="0.25">
      <c r="A18" s="52" t="s">
        <v>65</v>
      </c>
      <c r="B18" s="54">
        <v>1309</v>
      </c>
      <c r="C18" s="40">
        <v>2</v>
      </c>
      <c r="D18" s="41">
        <v>0.15278838808250572</v>
      </c>
      <c r="E18" s="42">
        <v>1</v>
      </c>
      <c r="F18" s="43">
        <v>1203</v>
      </c>
      <c r="G18" s="40">
        <v>10</v>
      </c>
      <c r="H18" s="41">
        <v>0.83125519534497094</v>
      </c>
      <c r="I18" s="42">
        <v>1</v>
      </c>
    </row>
    <row r="19" spans="1:9" ht="15" x14ac:dyDescent="0.25">
      <c r="A19" s="52" t="s">
        <v>63</v>
      </c>
      <c r="B19" s="54">
        <v>1017</v>
      </c>
      <c r="C19" s="40">
        <v>32</v>
      </c>
      <c r="D19" s="41">
        <v>3.1465093411996068</v>
      </c>
      <c r="E19" s="42">
        <v>1.125</v>
      </c>
      <c r="F19" s="43">
        <v>1031</v>
      </c>
      <c r="G19" s="40">
        <v>82</v>
      </c>
      <c r="H19" s="41">
        <v>7.9534432589718724</v>
      </c>
      <c r="I19" s="42">
        <v>1.3170731707317074</v>
      </c>
    </row>
    <row r="20" spans="1:9" ht="15" x14ac:dyDescent="0.25">
      <c r="A20" s="52" t="s">
        <v>74</v>
      </c>
      <c r="B20" s="54">
        <v>950</v>
      </c>
      <c r="C20" s="40">
        <v>38</v>
      </c>
      <c r="D20" s="41">
        <v>4</v>
      </c>
      <c r="E20" s="42">
        <v>1.4736842105263157</v>
      </c>
      <c r="F20" s="43">
        <v>940</v>
      </c>
      <c r="G20" s="40">
        <v>71</v>
      </c>
      <c r="H20" s="41">
        <v>7.5531914893617023</v>
      </c>
      <c r="I20" s="42">
        <v>1.4929577464788732</v>
      </c>
    </row>
    <row r="21" spans="1:9" ht="15" x14ac:dyDescent="0.25">
      <c r="A21" s="52" t="s">
        <v>73</v>
      </c>
      <c r="B21" s="54">
        <v>678</v>
      </c>
      <c r="C21" s="40">
        <v>24</v>
      </c>
      <c r="D21" s="41">
        <v>3.5398230088495577</v>
      </c>
      <c r="E21" s="42">
        <v>1.3333333333333333</v>
      </c>
      <c r="F21" s="43">
        <v>663</v>
      </c>
      <c r="G21" s="40">
        <v>44</v>
      </c>
      <c r="H21" s="41">
        <v>6.6365007541478134</v>
      </c>
      <c r="I21" s="42">
        <v>1.3636363636363635</v>
      </c>
    </row>
    <row r="22" spans="1:9" ht="27" x14ac:dyDescent="0.25">
      <c r="A22" s="52" t="s">
        <v>78</v>
      </c>
      <c r="B22" s="54">
        <v>571</v>
      </c>
      <c r="C22" s="40">
        <v>8</v>
      </c>
      <c r="D22" s="41">
        <v>1.4010507880910683</v>
      </c>
      <c r="E22" s="42">
        <v>1</v>
      </c>
      <c r="F22" s="43">
        <v>572</v>
      </c>
      <c r="G22" s="40">
        <v>34</v>
      </c>
      <c r="H22" s="41">
        <v>5.9440559440559442</v>
      </c>
      <c r="I22" s="42">
        <v>1.1764705882352942</v>
      </c>
    </row>
    <row r="23" spans="1:9" ht="27" x14ac:dyDescent="0.25">
      <c r="A23" s="52" t="s">
        <v>70</v>
      </c>
      <c r="B23" s="54">
        <v>414</v>
      </c>
      <c r="C23" s="40">
        <v>27</v>
      </c>
      <c r="D23" s="41">
        <v>6.5217391304347823</v>
      </c>
      <c r="E23" s="42">
        <v>1.4074074074074074</v>
      </c>
      <c r="F23" s="43">
        <v>384</v>
      </c>
      <c r="G23" s="40">
        <v>34</v>
      </c>
      <c r="H23" s="41">
        <v>8.8541666666666679</v>
      </c>
      <c r="I23" s="42">
        <v>4.1764705882352944</v>
      </c>
    </row>
    <row r="24" spans="1:9" ht="27" x14ac:dyDescent="0.25">
      <c r="A24" s="52" t="s">
        <v>71</v>
      </c>
      <c r="B24" s="54">
        <v>295</v>
      </c>
      <c r="C24" s="40">
        <v>2</v>
      </c>
      <c r="D24" s="41">
        <v>0.67796610169491522</v>
      </c>
      <c r="E24" s="42">
        <v>1</v>
      </c>
      <c r="F24" s="43">
        <v>362</v>
      </c>
      <c r="G24" s="40">
        <v>23</v>
      </c>
      <c r="H24" s="41">
        <v>6.3535911602209953</v>
      </c>
      <c r="I24" s="42">
        <v>1.4782608695652173</v>
      </c>
    </row>
    <row r="25" spans="1:9" ht="15" x14ac:dyDescent="0.25">
      <c r="A25" s="52" t="s">
        <v>83</v>
      </c>
      <c r="B25" s="54">
        <v>134</v>
      </c>
      <c r="C25" s="40">
        <v>0</v>
      </c>
      <c r="D25" s="41">
        <v>0</v>
      </c>
      <c r="E25" s="56" t="s">
        <v>60</v>
      </c>
      <c r="F25" s="43">
        <v>140</v>
      </c>
      <c r="G25" s="40">
        <v>2</v>
      </c>
      <c r="H25" s="41">
        <v>1.4285714285714286</v>
      </c>
      <c r="I25" s="42">
        <v>1</v>
      </c>
    </row>
    <row r="26" spans="1:9" ht="27" x14ac:dyDescent="0.25">
      <c r="A26" s="52" t="s">
        <v>82</v>
      </c>
      <c r="B26" s="54">
        <v>116</v>
      </c>
      <c r="C26" s="40">
        <v>0</v>
      </c>
      <c r="D26" s="41">
        <v>0</v>
      </c>
      <c r="E26" s="56" t="s">
        <v>60</v>
      </c>
      <c r="F26" s="43">
        <v>116</v>
      </c>
      <c r="G26" s="40">
        <v>4</v>
      </c>
      <c r="H26" s="41">
        <v>3.4482758620689653</v>
      </c>
      <c r="I26" s="42">
        <v>1</v>
      </c>
    </row>
    <row r="27" spans="1:9" ht="27" x14ac:dyDescent="0.25">
      <c r="A27" s="52" t="s">
        <v>72</v>
      </c>
      <c r="B27" s="54">
        <v>111</v>
      </c>
      <c r="C27" s="40">
        <v>6</v>
      </c>
      <c r="D27" s="41">
        <v>5.4054054054054053</v>
      </c>
      <c r="E27" s="42">
        <v>1</v>
      </c>
      <c r="F27" s="43">
        <v>105</v>
      </c>
      <c r="G27" s="40">
        <v>11</v>
      </c>
      <c r="H27" s="41">
        <v>10.476190476190476</v>
      </c>
      <c r="I27" s="42">
        <v>2</v>
      </c>
    </row>
    <row r="28" spans="1:9" ht="15" x14ac:dyDescent="0.25">
      <c r="A28" s="52" t="s">
        <v>67</v>
      </c>
      <c r="B28" s="54">
        <v>35</v>
      </c>
      <c r="C28" s="40">
        <v>0</v>
      </c>
      <c r="D28" s="41">
        <v>0</v>
      </c>
      <c r="E28" s="56" t="s">
        <v>60</v>
      </c>
      <c r="F28" s="43">
        <v>35</v>
      </c>
      <c r="G28" s="40">
        <v>0</v>
      </c>
      <c r="H28" s="41">
        <v>0</v>
      </c>
      <c r="I28" s="56" t="s">
        <v>60</v>
      </c>
    </row>
    <row r="29" spans="1:9" ht="15" x14ac:dyDescent="0.25">
      <c r="A29" s="52" t="s">
        <v>79</v>
      </c>
      <c r="B29" s="54">
        <v>29</v>
      </c>
      <c r="C29" s="40">
        <v>0</v>
      </c>
      <c r="D29" s="41">
        <v>0</v>
      </c>
      <c r="E29" s="56" t="s">
        <v>60</v>
      </c>
      <c r="F29" s="43">
        <v>29</v>
      </c>
      <c r="G29" s="40">
        <v>0</v>
      </c>
      <c r="H29" s="41">
        <v>0</v>
      </c>
      <c r="I29" s="56" t="s">
        <v>60</v>
      </c>
    </row>
    <row r="30" spans="1:9" ht="15.75" thickBot="1" x14ac:dyDescent="0.3">
      <c r="A30" s="53" t="s">
        <v>64</v>
      </c>
      <c r="B30" s="55">
        <v>14</v>
      </c>
      <c r="C30" s="44">
        <v>0</v>
      </c>
      <c r="D30" s="45">
        <v>0</v>
      </c>
      <c r="E30" s="58" t="s">
        <v>60</v>
      </c>
      <c r="F30" s="46">
        <v>12</v>
      </c>
      <c r="G30" s="44">
        <v>0</v>
      </c>
      <c r="H30" s="45">
        <v>0</v>
      </c>
      <c r="I30" s="58" t="s">
        <v>60</v>
      </c>
    </row>
  </sheetData>
  <sortState ref="A4:I30">
    <sortCondition descending="1" ref="B4:B30"/>
  </sortState>
  <mergeCells count="4">
    <mergeCell ref="A1:I1"/>
    <mergeCell ref="A2:A3"/>
    <mergeCell ref="B2:E2"/>
    <mergeCell ref="F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B54C9-76A0-4CAE-98C4-2033D6D04E2C}">
  <dimension ref="A1:C9"/>
  <sheetViews>
    <sheetView tabSelected="1" workbookViewId="0">
      <selection activeCell="C18" sqref="C18"/>
    </sheetView>
  </sheetViews>
  <sheetFormatPr baseColWidth="10" defaultRowHeight="15" x14ac:dyDescent="0.25"/>
  <cols>
    <col min="1" max="16384" width="11" style="30"/>
  </cols>
  <sheetData>
    <row r="1" spans="1:3" x14ac:dyDescent="0.25">
      <c r="A1" s="114" t="s">
        <v>157</v>
      </c>
    </row>
    <row r="3" spans="1:3" x14ac:dyDescent="0.25">
      <c r="B3" s="114">
        <v>1</v>
      </c>
      <c r="C3" s="115" t="str">
        <f>PRIM!A1</f>
        <v>Clasificación de las escuelas según su porcentaje de alumnos con irregularidad. Planea ELCE en primarias 2015 Y 2018.</v>
      </c>
    </row>
    <row r="4" spans="1:3" x14ac:dyDescent="0.25">
      <c r="B4" s="114">
        <v>2</v>
      </c>
      <c r="C4" s="115" t="str">
        <f>PRIM!J10</f>
        <v>Cuadrantes de la calidad de la aplicación en Planea ELCE en primarias 2015 Y 2018.</v>
      </c>
    </row>
    <row r="5" spans="1:3" x14ac:dyDescent="0.25">
      <c r="B5" s="114">
        <v>3</v>
      </c>
      <c r="C5" s="115" t="str">
        <f>SEC!A1</f>
        <v>Clasificación de las escuelas según su porcentaje de alumnos con irregularidad. Planea ELCE en Secundarias 2015 Y 2017.</v>
      </c>
    </row>
    <row r="6" spans="1:3" x14ac:dyDescent="0.25">
      <c r="B6" s="114">
        <v>4</v>
      </c>
      <c r="C6" s="115" t="str">
        <f>SEC!J10</f>
        <v>Cuadrantes de la calidad de la aplicación en Planea ELCE en secundarias 2015 Y 2017.</v>
      </c>
    </row>
    <row r="7" spans="1:3" x14ac:dyDescent="0.25">
      <c r="B7" s="114">
        <v>5</v>
      </c>
      <c r="C7" s="115" t="str">
        <f>EMS!A1</f>
        <v>Clasificación de las escuelas según su porcentaje de alumnos con irregularidad en Planea ELCE 2017.</v>
      </c>
    </row>
    <row r="8" spans="1:3" x14ac:dyDescent="0.25">
      <c r="B8" s="114">
        <v>6</v>
      </c>
      <c r="C8" s="115" t="str">
        <f>EMS!F9</f>
        <v>Cuadrantes de la calidad de la aplicación en escuelas de Educación Media Superior por tipo de servicio en Planea ELCE 2017</v>
      </c>
    </row>
    <row r="9" spans="1:3" x14ac:dyDescent="0.25">
      <c r="B9" s="114">
        <v>7</v>
      </c>
      <c r="C9" s="115" t="str">
        <f>EMS!K33</f>
        <v xml:space="preserve">Cuadrantes de la calidad de la aplicación escuelas de Educación Media Superior por sostenimiento en Planea ELCE 2017 </v>
      </c>
    </row>
  </sheetData>
  <hyperlinks>
    <hyperlink ref="C3" location="PRIM!A1" display="PRIM!A1" xr:uid="{990232BD-2E34-4F6D-AA62-8D6420751CD7}"/>
    <hyperlink ref="C4" location="PRIM!J10" display="PRIM!J10" xr:uid="{5E5CB93F-EF71-4F6C-8D34-9F2DEBF9131A}"/>
    <hyperlink ref="C5" location="SEC!A1" display="SEC!A1" xr:uid="{C7191131-34CA-4E4F-946B-CBF37771DB2B}"/>
    <hyperlink ref="C6" location="SEC!J10" display="SEC!J10" xr:uid="{0DB7D82F-E1B3-4CB4-9B01-0ED8F7BCBD15}"/>
    <hyperlink ref="C7" location="EMS!A1" display="EMS!A1" xr:uid="{C775BA87-A3A8-4DD4-933D-9196F4BE509B}"/>
    <hyperlink ref="C9" location="EMS!L33" display="EMS!L33" xr:uid="{B5045565-D9EB-4D41-A70D-C5B367F80720}"/>
    <hyperlink ref="C8" location="EMS!F9" display="EMS!F9" xr:uid="{0BA2AF13-1016-48A9-8330-7392F25681A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3D52E-A5D7-4D30-854A-45F6A61E57AA}">
  <dimension ref="A1:R17"/>
  <sheetViews>
    <sheetView workbookViewId="0">
      <selection activeCell="J10" sqref="J10:R10"/>
    </sheetView>
  </sheetViews>
  <sheetFormatPr baseColWidth="10" defaultRowHeight="13.5" x14ac:dyDescent="0.25"/>
  <cols>
    <col min="1" max="1" width="30.5" style="57" customWidth="1"/>
    <col min="2" max="9" width="11" style="57"/>
    <col min="10" max="10" width="15.625" style="57" bestFit="1" customWidth="1"/>
    <col min="11" max="13" width="11" style="62"/>
    <col min="14" max="14" width="11" style="57"/>
    <col min="15" max="17" width="11" style="62"/>
    <col min="18" max="16384" width="11" style="57"/>
  </cols>
  <sheetData>
    <row r="1" spans="1:18" x14ac:dyDescent="0.25">
      <c r="A1" s="97" t="s">
        <v>159</v>
      </c>
      <c r="B1" s="91"/>
      <c r="C1" s="91"/>
      <c r="D1" s="91"/>
      <c r="E1" s="91"/>
      <c r="F1" s="91"/>
      <c r="G1" s="91"/>
      <c r="H1" s="91"/>
      <c r="I1" s="91"/>
      <c r="K1" s="57"/>
      <c r="L1" s="57"/>
      <c r="M1" s="57"/>
      <c r="O1" s="57"/>
      <c r="P1" s="57"/>
      <c r="Q1" s="57"/>
    </row>
    <row r="2" spans="1:18" x14ac:dyDescent="0.25">
      <c r="A2" s="110"/>
      <c r="B2" s="111">
        <v>2018</v>
      </c>
      <c r="C2" s="111"/>
      <c r="D2" s="111"/>
      <c r="E2" s="112"/>
      <c r="F2" s="91">
        <v>2015</v>
      </c>
      <c r="G2" s="91"/>
      <c r="H2" s="91"/>
      <c r="I2" s="91"/>
      <c r="K2" s="57"/>
      <c r="L2" s="57"/>
      <c r="M2" s="57"/>
      <c r="O2" s="57"/>
      <c r="P2" s="57"/>
      <c r="Q2" s="57"/>
    </row>
    <row r="3" spans="1:18" ht="14.25" customHeight="1" x14ac:dyDescent="0.25">
      <c r="A3" s="98" t="s">
        <v>148</v>
      </c>
      <c r="B3" s="94" t="s">
        <v>5</v>
      </c>
      <c r="C3" s="95"/>
      <c r="D3" s="96" t="s">
        <v>6</v>
      </c>
      <c r="E3" s="96"/>
      <c r="F3" s="94" t="s">
        <v>5</v>
      </c>
      <c r="G3" s="95"/>
      <c r="H3" s="96" t="s">
        <v>6</v>
      </c>
      <c r="I3" s="96"/>
      <c r="K3" s="57"/>
      <c r="L3" s="57"/>
      <c r="M3" s="57"/>
      <c r="O3" s="57"/>
      <c r="P3" s="57"/>
      <c r="Q3" s="57"/>
    </row>
    <row r="4" spans="1:18" x14ac:dyDescent="0.25">
      <c r="A4" s="99"/>
      <c r="B4" s="63" t="s">
        <v>147</v>
      </c>
      <c r="C4" s="64" t="s">
        <v>2</v>
      </c>
      <c r="D4" s="65" t="s">
        <v>147</v>
      </c>
      <c r="E4" s="65" t="s">
        <v>2</v>
      </c>
      <c r="F4" s="63" t="s">
        <v>147</v>
      </c>
      <c r="G4" s="64" t="s">
        <v>2</v>
      </c>
      <c r="H4" s="65" t="s">
        <v>147</v>
      </c>
      <c r="I4" s="65" t="s">
        <v>2</v>
      </c>
      <c r="K4" s="57"/>
      <c r="L4" s="57"/>
      <c r="M4" s="57"/>
      <c r="O4" s="57"/>
      <c r="P4" s="57"/>
      <c r="Q4" s="57"/>
    </row>
    <row r="5" spans="1:18" x14ac:dyDescent="0.25">
      <c r="A5" s="66" t="s">
        <v>143</v>
      </c>
      <c r="B5" s="74">
        <v>56691</v>
      </c>
      <c r="C5" s="76">
        <v>77.442489481449101</v>
      </c>
      <c r="D5" s="74">
        <v>58040</v>
      </c>
      <c r="E5" s="78">
        <v>79.418727165747597</v>
      </c>
      <c r="F5" s="74">
        <v>36816</v>
      </c>
      <c r="G5" s="76">
        <v>80.2</v>
      </c>
      <c r="H5" s="74">
        <v>41293</v>
      </c>
      <c r="I5" s="78">
        <v>76.760000000000005</v>
      </c>
      <c r="K5" s="57"/>
      <c r="L5" s="57"/>
      <c r="M5" s="57"/>
      <c r="O5" s="57"/>
      <c r="P5" s="57"/>
      <c r="Q5" s="57"/>
    </row>
    <row r="6" spans="1:18" ht="27" x14ac:dyDescent="0.25">
      <c r="A6" s="66" t="s">
        <v>144</v>
      </c>
      <c r="B6" s="74">
        <v>8401</v>
      </c>
      <c r="C6" s="76">
        <v>11.476148844325447</v>
      </c>
      <c r="D6" s="74">
        <v>7574</v>
      </c>
      <c r="E6" s="78">
        <v>10.363842859293113</v>
      </c>
      <c r="F6" s="74">
        <v>5612</v>
      </c>
      <c r="G6" s="76">
        <v>12.22</v>
      </c>
      <c r="H6" s="74">
        <v>4182</v>
      </c>
      <c r="I6" s="78">
        <v>13.43</v>
      </c>
      <c r="K6" s="57"/>
      <c r="L6" s="57"/>
      <c r="M6" s="57"/>
      <c r="O6" s="57"/>
      <c r="P6" s="57"/>
      <c r="Q6" s="57"/>
    </row>
    <row r="7" spans="1:18" ht="27" x14ac:dyDescent="0.25">
      <c r="A7" s="66" t="s">
        <v>145</v>
      </c>
      <c r="B7" s="74">
        <v>7062</v>
      </c>
      <c r="C7" s="76">
        <v>9.6470138243811814</v>
      </c>
      <c r="D7" s="74">
        <v>6412</v>
      </c>
      <c r="E7" s="78">
        <v>8.7738263023220817</v>
      </c>
      <c r="F7" s="74">
        <v>3057</v>
      </c>
      <c r="G7" s="76">
        <v>6.66</v>
      </c>
      <c r="H7" s="74">
        <v>13</v>
      </c>
      <c r="I7" s="78">
        <v>8.56</v>
      </c>
      <c r="K7" s="57"/>
      <c r="L7" s="57"/>
      <c r="M7" s="57"/>
      <c r="O7" s="57"/>
      <c r="P7" s="57"/>
      <c r="Q7" s="57"/>
    </row>
    <row r="8" spans="1:18" ht="27.75" thickBot="1" x14ac:dyDescent="0.3">
      <c r="A8" s="70" t="s">
        <v>146</v>
      </c>
      <c r="B8" s="75">
        <v>1050</v>
      </c>
      <c r="C8" s="77">
        <v>1.4343478498442708</v>
      </c>
      <c r="D8" s="75">
        <v>1055</v>
      </c>
      <c r="E8" s="79">
        <v>1.4436036726372108</v>
      </c>
      <c r="F8" s="75">
        <v>422</v>
      </c>
      <c r="G8" s="77">
        <v>0.92</v>
      </c>
      <c r="H8" s="75">
        <v>311</v>
      </c>
      <c r="I8" s="79">
        <v>1.25</v>
      </c>
      <c r="K8" s="57"/>
      <c r="L8" s="57"/>
      <c r="M8" s="57"/>
      <c r="O8" s="57"/>
      <c r="P8" s="57"/>
      <c r="Q8" s="57"/>
    </row>
    <row r="9" spans="1:18" x14ac:dyDescent="0.25">
      <c r="K9" s="57"/>
      <c r="L9" s="57"/>
      <c r="M9" s="57"/>
      <c r="O9" s="57"/>
      <c r="P9" s="57"/>
      <c r="Q9" s="57"/>
    </row>
    <row r="10" spans="1:18" ht="13.5" customHeight="1" x14ac:dyDescent="0.25">
      <c r="J10" s="91" t="s">
        <v>158</v>
      </c>
      <c r="K10" s="91"/>
      <c r="L10" s="91"/>
      <c r="M10" s="91"/>
      <c r="N10" s="91"/>
      <c r="O10" s="91"/>
      <c r="P10" s="91"/>
      <c r="Q10" s="91"/>
      <c r="R10" s="91"/>
    </row>
    <row r="11" spans="1:18" ht="13.5" customHeight="1" x14ac:dyDescent="0.25">
      <c r="J11" s="82"/>
      <c r="K11" s="111">
        <v>2018</v>
      </c>
      <c r="L11" s="111"/>
      <c r="M11" s="111"/>
      <c r="N11" s="112"/>
      <c r="O11" s="91">
        <v>2015</v>
      </c>
      <c r="P11" s="91"/>
      <c r="Q11" s="91"/>
      <c r="R11" s="91"/>
    </row>
    <row r="12" spans="1:18" x14ac:dyDescent="0.25">
      <c r="J12" s="92" t="s">
        <v>149</v>
      </c>
      <c r="K12" s="94" t="s">
        <v>5</v>
      </c>
      <c r="L12" s="95"/>
      <c r="M12" s="96" t="s">
        <v>6</v>
      </c>
      <c r="N12" s="96"/>
      <c r="O12" s="94" t="s">
        <v>5</v>
      </c>
      <c r="P12" s="95"/>
      <c r="Q12" s="96" t="s">
        <v>6</v>
      </c>
      <c r="R12" s="96"/>
    </row>
    <row r="13" spans="1:18" x14ac:dyDescent="0.25">
      <c r="J13" s="93" t="s">
        <v>138</v>
      </c>
      <c r="K13" s="63" t="s">
        <v>147</v>
      </c>
      <c r="L13" s="64" t="s">
        <v>2</v>
      </c>
      <c r="M13" s="65" t="s">
        <v>147</v>
      </c>
      <c r="N13" s="65" t="s">
        <v>2</v>
      </c>
      <c r="O13" s="63" t="s">
        <v>147</v>
      </c>
      <c r="P13" s="64" t="s">
        <v>2</v>
      </c>
      <c r="Q13" s="65" t="s">
        <v>147</v>
      </c>
      <c r="R13" s="65" t="s">
        <v>2</v>
      </c>
    </row>
    <row r="14" spans="1:18" x14ac:dyDescent="0.25">
      <c r="J14" s="80" t="s">
        <v>139</v>
      </c>
      <c r="K14" s="67">
        <v>65069</v>
      </c>
      <c r="L14" s="68">
        <v>88.887219277635097</v>
      </c>
      <c r="M14" s="69">
        <v>65597</v>
      </c>
      <c r="N14" s="68">
        <v>89.759308164912909</v>
      </c>
      <c r="O14" s="67">
        <v>42410</v>
      </c>
      <c r="P14" s="68">
        <v>92.38</v>
      </c>
      <c r="Q14" s="69">
        <v>41293</v>
      </c>
      <c r="R14" s="68">
        <v>90.16</v>
      </c>
    </row>
    <row r="15" spans="1:18" x14ac:dyDescent="0.25">
      <c r="J15" s="80" t="s">
        <v>140</v>
      </c>
      <c r="K15" s="67">
        <v>7645</v>
      </c>
      <c r="L15" s="68">
        <v>10.443418392437572</v>
      </c>
      <c r="M15" s="69">
        <v>7041</v>
      </c>
      <c r="N15" s="68">
        <v>9.6345151270508058</v>
      </c>
      <c r="O15" s="67">
        <v>3196</v>
      </c>
      <c r="P15" s="68">
        <v>6.96</v>
      </c>
      <c r="Q15" s="69">
        <v>4182</v>
      </c>
      <c r="R15" s="68">
        <v>9.1300000000000008</v>
      </c>
    </row>
    <row r="16" spans="1:18" x14ac:dyDescent="0.25">
      <c r="J16" s="80" t="s">
        <v>141</v>
      </c>
      <c r="K16" s="67">
        <v>23</v>
      </c>
      <c r="L16" s="68">
        <v>3.1419048139445932E-2</v>
      </c>
      <c r="M16" s="69">
        <v>17</v>
      </c>
      <c r="N16" s="68">
        <v>2.3261860127803395E-2</v>
      </c>
      <c r="O16" s="67">
        <v>18</v>
      </c>
      <c r="P16" s="68">
        <v>0.04</v>
      </c>
      <c r="Q16" s="69">
        <v>13</v>
      </c>
      <c r="R16" s="113">
        <v>0.03</v>
      </c>
    </row>
    <row r="17" spans="10:18" ht="14.25" thickBot="1" x14ac:dyDescent="0.3">
      <c r="J17" s="81" t="s">
        <v>142</v>
      </c>
      <c r="K17" s="71">
        <v>467</v>
      </c>
      <c r="L17" s="72">
        <v>0.63794328178788051</v>
      </c>
      <c r="M17" s="73">
        <v>426</v>
      </c>
      <c r="N17" s="72">
        <v>0.58291484790848513</v>
      </c>
      <c r="O17" s="71">
        <v>283</v>
      </c>
      <c r="P17" s="72">
        <v>0.62</v>
      </c>
      <c r="Q17" s="73">
        <v>311</v>
      </c>
      <c r="R17" s="72">
        <v>0.68</v>
      </c>
    </row>
  </sheetData>
  <mergeCells count="16">
    <mergeCell ref="J10:R10"/>
    <mergeCell ref="K11:N11"/>
    <mergeCell ref="O11:R11"/>
    <mergeCell ref="J12:J13"/>
    <mergeCell ref="K12:L12"/>
    <mergeCell ref="M12:N12"/>
    <mergeCell ref="O12:P12"/>
    <mergeCell ref="Q12:R12"/>
    <mergeCell ref="A1:I1"/>
    <mergeCell ref="B2:E2"/>
    <mergeCell ref="F2:I2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D66AF-6291-4B1E-897E-BE8697E2AC57}">
  <dimension ref="A1:R17"/>
  <sheetViews>
    <sheetView workbookViewId="0">
      <selection activeCell="J10" sqref="J10:R10"/>
    </sheetView>
  </sheetViews>
  <sheetFormatPr baseColWidth="10" defaultRowHeight="13.5" x14ac:dyDescent="0.25"/>
  <cols>
    <col min="1" max="1" width="30.5" style="57" customWidth="1"/>
    <col min="2" max="9" width="11" style="57"/>
    <col min="10" max="10" width="15.625" style="57" bestFit="1" customWidth="1"/>
    <col min="11" max="13" width="11" style="62"/>
    <col min="14" max="14" width="11" style="57"/>
    <col min="15" max="17" width="11" style="62"/>
    <col min="18" max="16384" width="11" style="57"/>
  </cols>
  <sheetData>
    <row r="1" spans="1:18" x14ac:dyDescent="0.25">
      <c r="A1" s="97" t="s">
        <v>155</v>
      </c>
      <c r="B1" s="91"/>
      <c r="C1" s="91"/>
      <c r="D1" s="91"/>
      <c r="E1" s="91"/>
      <c r="F1" s="91"/>
      <c r="G1" s="91"/>
      <c r="H1" s="91"/>
      <c r="I1" s="91"/>
      <c r="K1" s="57"/>
      <c r="L1" s="57"/>
      <c r="M1" s="57"/>
      <c r="O1" s="57"/>
      <c r="P1" s="57"/>
      <c r="Q1" s="57"/>
    </row>
    <row r="2" spans="1:18" x14ac:dyDescent="0.25">
      <c r="A2" s="110"/>
      <c r="B2" s="111">
        <v>2017</v>
      </c>
      <c r="C2" s="111"/>
      <c r="D2" s="111"/>
      <c r="E2" s="112"/>
      <c r="F2" s="91">
        <v>2015</v>
      </c>
      <c r="G2" s="91"/>
      <c r="H2" s="91"/>
      <c r="I2" s="91"/>
      <c r="K2" s="57"/>
      <c r="L2" s="57"/>
      <c r="M2" s="57"/>
      <c r="O2" s="57"/>
      <c r="P2" s="57"/>
      <c r="Q2" s="57"/>
    </row>
    <row r="3" spans="1:18" ht="14.25" customHeight="1" x14ac:dyDescent="0.25">
      <c r="A3" s="98" t="s">
        <v>148</v>
      </c>
      <c r="B3" s="94" t="s">
        <v>5</v>
      </c>
      <c r="C3" s="95"/>
      <c r="D3" s="96" t="s">
        <v>6</v>
      </c>
      <c r="E3" s="96"/>
      <c r="F3" s="94" t="s">
        <v>5</v>
      </c>
      <c r="G3" s="95"/>
      <c r="H3" s="96" t="s">
        <v>6</v>
      </c>
      <c r="I3" s="96"/>
      <c r="K3" s="57"/>
      <c r="L3" s="57"/>
      <c r="M3" s="57"/>
      <c r="O3" s="57"/>
      <c r="P3" s="57"/>
      <c r="Q3" s="57"/>
    </row>
    <row r="4" spans="1:18" x14ac:dyDescent="0.25">
      <c r="A4" s="99"/>
      <c r="B4" s="63" t="s">
        <v>147</v>
      </c>
      <c r="C4" s="64" t="s">
        <v>2</v>
      </c>
      <c r="D4" s="65" t="s">
        <v>147</v>
      </c>
      <c r="E4" s="65" t="s">
        <v>2</v>
      </c>
      <c r="F4" s="63" t="s">
        <v>147</v>
      </c>
      <c r="G4" s="64" t="s">
        <v>2</v>
      </c>
      <c r="H4" s="65" t="s">
        <v>147</v>
      </c>
      <c r="I4" s="65" t="s">
        <v>2</v>
      </c>
      <c r="K4" s="57"/>
      <c r="L4" s="57"/>
      <c r="M4" s="57"/>
      <c r="O4" s="57"/>
      <c r="P4" s="57"/>
      <c r="Q4" s="57"/>
    </row>
    <row r="5" spans="1:18" x14ac:dyDescent="0.25">
      <c r="A5" s="66" t="s">
        <v>143</v>
      </c>
      <c r="B5" s="74">
        <v>26743</v>
      </c>
      <c r="C5" s="76">
        <v>87.56</v>
      </c>
      <c r="D5" s="74">
        <v>26979</v>
      </c>
      <c r="E5" s="78">
        <v>88.39</v>
      </c>
      <c r="F5" s="74">
        <v>18237</v>
      </c>
      <c r="G5" s="76">
        <v>79.94</v>
      </c>
      <c r="H5" s="74">
        <v>14858</v>
      </c>
      <c r="I5" s="78">
        <v>65.239999999999995</v>
      </c>
      <c r="K5" s="57"/>
      <c r="L5" s="57"/>
      <c r="M5" s="57"/>
      <c r="O5" s="57"/>
      <c r="P5" s="57"/>
      <c r="Q5" s="57"/>
    </row>
    <row r="6" spans="1:18" ht="27" x14ac:dyDescent="0.25">
      <c r="A6" s="66" t="s">
        <v>144</v>
      </c>
      <c r="B6" s="74">
        <v>2717</v>
      </c>
      <c r="C6" s="76">
        <v>8.9</v>
      </c>
      <c r="D6" s="74">
        <v>3072</v>
      </c>
      <c r="E6" s="78">
        <v>10.06</v>
      </c>
      <c r="F6" s="74">
        <v>3030</v>
      </c>
      <c r="G6" s="76">
        <v>13.28</v>
      </c>
      <c r="H6" s="74">
        <v>4253</v>
      </c>
      <c r="I6" s="78">
        <v>18.670000000000002</v>
      </c>
      <c r="K6" s="57"/>
      <c r="L6" s="57"/>
      <c r="M6" s="57"/>
      <c r="O6" s="57"/>
      <c r="P6" s="57"/>
      <c r="Q6" s="57"/>
    </row>
    <row r="7" spans="1:18" ht="27" x14ac:dyDescent="0.25">
      <c r="A7" s="66" t="s">
        <v>145</v>
      </c>
      <c r="B7" s="74">
        <v>995</v>
      </c>
      <c r="C7" s="76">
        <v>3.26</v>
      </c>
      <c r="D7" s="74">
        <v>44</v>
      </c>
      <c r="E7" s="78">
        <v>0.14000000000000001</v>
      </c>
      <c r="F7" s="74">
        <v>1390</v>
      </c>
      <c r="G7" s="76">
        <v>6.09</v>
      </c>
      <c r="H7" s="74">
        <v>3059</v>
      </c>
      <c r="I7" s="78">
        <v>13.43</v>
      </c>
      <c r="K7" s="57"/>
      <c r="L7" s="57"/>
      <c r="M7" s="57"/>
      <c r="O7" s="57"/>
      <c r="P7" s="57"/>
      <c r="Q7" s="57"/>
    </row>
    <row r="8" spans="1:18" ht="27.75" thickBot="1" x14ac:dyDescent="0.3">
      <c r="A8" s="70" t="s">
        <v>146</v>
      </c>
      <c r="B8" s="75">
        <v>88</v>
      </c>
      <c r="C8" s="77">
        <v>0.28999999999999998</v>
      </c>
      <c r="D8" s="75">
        <v>427</v>
      </c>
      <c r="E8" s="79">
        <v>1.4</v>
      </c>
      <c r="F8" s="75">
        <v>157</v>
      </c>
      <c r="G8" s="77">
        <v>0.69</v>
      </c>
      <c r="H8" s="75">
        <v>604</v>
      </c>
      <c r="I8" s="79">
        <v>2.65</v>
      </c>
      <c r="K8" s="57"/>
      <c r="L8" s="57"/>
      <c r="M8" s="57"/>
      <c r="O8" s="57"/>
      <c r="P8" s="57"/>
      <c r="Q8" s="57"/>
    </row>
    <row r="9" spans="1:18" x14ac:dyDescent="0.25">
      <c r="K9" s="57"/>
      <c r="L9" s="57"/>
      <c r="M9" s="57"/>
      <c r="O9" s="57"/>
      <c r="P9" s="57"/>
      <c r="Q9" s="57"/>
    </row>
    <row r="10" spans="1:18" ht="13.5" customHeight="1" x14ac:dyDescent="0.25">
      <c r="J10" s="91" t="s">
        <v>156</v>
      </c>
      <c r="K10" s="91"/>
      <c r="L10" s="91"/>
      <c r="M10" s="91"/>
      <c r="N10" s="91"/>
      <c r="O10" s="91"/>
      <c r="P10" s="91"/>
      <c r="Q10" s="91"/>
      <c r="R10" s="91"/>
    </row>
    <row r="11" spans="1:18" ht="13.5" customHeight="1" x14ac:dyDescent="0.25">
      <c r="J11" s="82"/>
      <c r="K11" s="111">
        <v>2017</v>
      </c>
      <c r="L11" s="111"/>
      <c r="M11" s="111"/>
      <c r="N11" s="112"/>
      <c r="O11" s="91">
        <v>2015</v>
      </c>
      <c r="P11" s="91"/>
      <c r="Q11" s="91"/>
      <c r="R11" s="91"/>
    </row>
    <row r="12" spans="1:18" x14ac:dyDescent="0.25">
      <c r="J12" s="92" t="s">
        <v>149</v>
      </c>
      <c r="K12" s="94" t="s">
        <v>5</v>
      </c>
      <c r="L12" s="95"/>
      <c r="M12" s="96" t="s">
        <v>6</v>
      </c>
      <c r="N12" s="96"/>
      <c r="O12" s="94" t="s">
        <v>5</v>
      </c>
      <c r="P12" s="95"/>
      <c r="Q12" s="96" t="s">
        <v>6</v>
      </c>
      <c r="R12" s="96"/>
    </row>
    <row r="13" spans="1:18" x14ac:dyDescent="0.25">
      <c r="J13" s="93" t="s">
        <v>138</v>
      </c>
      <c r="K13" s="63" t="s">
        <v>147</v>
      </c>
      <c r="L13" s="64" t="s">
        <v>2</v>
      </c>
      <c r="M13" s="65" t="s">
        <v>147</v>
      </c>
      <c r="N13" s="65" t="s">
        <v>2</v>
      </c>
      <c r="O13" s="63" t="s">
        <v>147</v>
      </c>
      <c r="P13" s="64" t="s">
        <v>2</v>
      </c>
      <c r="Q13" s="65" t="s">
        <v>147</v>
      </c>
      <c r="R13" s="65" t="s">
        <v>2</v>
      </c>
    </row>
    <row r="14" spans="1:18" x14ac:dyDescent="0.25">
      <c r="J14" s="80" t="s">
        <v>139</v>
      </c>
      <c r="K14" s="67">
        <v>29441</v>
      </c>
      <c r="L14" s="68">
        <v>96.39</v>
      </c>
      <c r="M14" s="69">
        <v>26979</v>
      </c>
      <c r="N14" s="68">
        <f>M14/(M14+M15+M16+M17)*100</f>
        <v>88.391979555730288</v>
      </c>
      <c r="O14" s="67">
        <v>21227</v>
      </c>
      <c r="P14" s="68">
        <v>93.04</v>
      </c>
      <c r="Q14" s="69">
        <v>19060</v>
      </c>
      <c r="R14" s="68">
        <v>83.69</v>
      </c>
    </row>
    <row r="15" spans="1:18" x14ac:dyDescent="0.25">
      <c r="J15" s="80" t="s">
        <v>140</v>
      </c>
      <c r="K15" s="67">
        <v>974</v>
      </c>
      <c r="L15" s="68">
        <v>3.19</v>
      </c>
      <c r="M15" s="69">
        <v>3072</v>
      </c>
      <c r="N15" s="68">
        <f>M15/(M14+M15+M16+M17)*100</f>
        <v>10.06487124041675</v>
      </c>
      <c r="O15" s="67">
        <v>1358</v>
      </c>
      <c r="P15" s="68">
        <v>5.95</v>
      </c>
      <c r="Q15" s="69">
        <v>3081</v>
      </c>
      <c r="R15" s="68">
        <v>13.53</v>
      </c>
    </row>
    <row r="16" spans="1:18" x14ac:dyDescent="0.25">
      <c r="J16" s="80" t="s">
        <v>141</v>
      </c>
      <c r="K16" s="67">
        <v>19</v>
      </c>
      <c r="L16" s="68">
        <v>0.06</v>
      </c>
      <c r="M16" s="69">
        <v>44</v>
      </c>
      <c r="N16" s="68">
        <f>M16/(M14+M15+M16+M17)*100</f>
        <v>0.14415831203721904</v>
      </c>
      <c r="O16" s="67">
        <v>40</v>
      </c>
      <c r="P16" s="68">
        <v>0.18</v>
      </c>
      <c r="Q16" s="69">
        <v>51</v>
      </c>
      <c r="R16" s="68">
        <v>0.22</v>
      </c>
    </row>
    <row r="17" spans="10:18" ht="14.25" thickBot="1" x14ac:dyDescent="0.3">
      <c r="J17" s="81" t="s">
        <v>142</v>
      </c>
      <c r="K17" s="71">
        <v>109</v>
      </c>
      <c r="L17" s="72">
        <v>0.36</v>
      </c>
      <c r="M17" s="73">
        <v>427</v>
      </c>
      <c r="N17" s="72">
        <f>M17/(M14+M15+M16+M17)*100</f>
        <v>1.3989908918157394</v>
      </c>
      <c r="O17" s="71">
        <v>189</v>
      </c>
      <c r="P17" s="72">
        <v>0.83</v>
      </c>
      <c r="Q17" s="73">
        <v>582</v>
      </c>
      <c r="R17" s="72">
        <v>2.56</v>
      </c>
    </row>
  </sheetData>
  <mergeCells count="16">
    <mergeCell ref="O12:P12"/>
    <mergeCell ref="Q12:R12"/>
    <mergeCell ref="J10:R10"/>
    <mergeCell ref="K11:N11"/>
    <mergeCell ref="O11:R11"/>
    <mergeCell ref="F3:G3"/>
    <mergeCell ref="H3:I3"/>
    <mergeCell ref="A1:I1"/>
    <mergeCell ref="B2:E2"/>
    <mergeCell ref="F2:I2"/>
    <mergeCell ref="A3:A4"/>
    <mergeCell ref="B3:C3"/>
    <mergeCell ref="D3:E3"/>
    <mergeCell ref="J12:J13"/>
    <mergeCell ref="K12:L12"/>
    <mergeCell ref="M12:N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55"/>
  <sheetViews>
    <sheetView topLeftCell="A19" workbookViewId="0">
      <selection activeCell="K33" sqref="K33:O33"/>
    </sheetView>
  </sheetViews>
  <sheetFormatPr baseColWidth="10" defaultRowHeight="13.5" x14ac:dyDescent="0.25"/>
  <cols>
    <col min="1" max="1" width="30.5" style="57" customWidth="1"/>
    <col min="2" max="5" width="11" style="57"/>
    <col min="6" max="6" width="15.625" style="57" bestFit="1" customWidth="1"/>
    <col min="7" max="9" width="11" style="62"/>
    <col min="10" max="10" width="11" style="57" customWidth="1"/>
    <col min="11" max="16384" width="11" style="57"/>
  </cols>
  <sheetData>
    <row r="1" spans="1:10" ht="14.25" customHeight="1" x14ac:dyDescent="0.25">
      <c r="A1" s="97" t="s">
        <v>160</v>
      </c>
      <c r="B1" s="91"/>
      <c r="C1" s="91"/>
      <c r="D1" s="91"/>
      <c r="E1" s="91"/>
      <c r="G1" s="57"/>
      <c r="H1" s="57"/>
      <c r="I1" s="57"/>
    </row>
    <row r="2" spans="1:10" ht="14.25" customHeight="1" x14ac:dyDescent="0.25">
      <c r="A2" s="98" t="s">
        <v>148</v>
      </c>
      <c r="B2" s="94" t="s">
        <v>5</v>
      </c>
      <c r="C2" s="95"/>
      <c r="D2" s="96" t="s">
        <v>6</v>
      </c>
      <c r="E2" s="96"/>
      <c r="G2" s="57"/>
      <c r="H2" s="57"/>
      <c r="I2" s="57"/>
    </row>
    <row r="3" spans="1:10" x14ac:dyDescent="0.25">
      <c r="A3" s="99"/>
      <c r="B3" s="63" t="s">
        <v>147</v>
      </c>
      <c r="C3" s="64" t="s">
        <v>2</v>
      </c>
      <c r="D3" s="65" t="s">
        <v>147</v>
      </c>
      <c r="E3" s="65" t="s">
        <v>2</v>
      </c>
      <c r="G3" s="57"/>
      <c r="H3" s="57"/>
      <c r="I3" s="57"/>
    </row>
    <row r="4" spans="1:10" x14ac:dyDescent="0.25">
      <c r="A4" s="66" t="s">
        <v>143</v>
      </c>
      <c r="B4" s="74">
        <v>10837</v>
      </c>
      <c r="C4" s="76">
        <v>77.14</v>
      </c>
      <c r="D4" s="74">
        <v>8660</v>
      </c>
      <c r="E4" s="78">
        <v>61.69</v>
      </c>
      <c r="G4" s="57"/>
      <c r="H4" s="57"/>
      <c r="I4" s="57"/>
    </row>
    <row r="5" spans="1:10" ht="27" x14ac:dyDescent="0.25">
      <c r="A5" s="66" t="s">
        <v>144</v>
      </c>
      <c r="B5" s="74">
        <v>1982</v>
      </c>
      <c r="C5" s="76">
        <v>14.11</v>
      </c>
      <c r="D5" s="74">
        <v>2276</v>
      </c>
      <c r="E5" s="78">
        <v>16.21</v>
      </c>
      <c r="G5" s="57"/>
      <c r="H5" s="57"/>
      <c r="I5" s="57"/>
    </row>
    <row r="6" spans="1:10" ht="27" x14ac:dyDescent="0.25">
      <c r="A6" s="66" t="s">
        <v>145</v>
      </c>
      <c r="B6" s="74">
        <v>1127</v>
      </c>
      <c r="C6" s="76">
        <v>8.02</v>
      </c>
      <c r="D6" s="74">
        <v>2568</v>
      </c>
      <c r="E6" s="78">
        <v>18.29</v>
      </c>
      <c r="G6" s="57"/>
      <c r="H6" s="57"/>
      <c r="I6" s="57"/>
    </row>
    <row r="7" spans="1:10" ht="27.75" thickBot="1" x14ac:dyDescent="0.3">
      <c r="A7" s="70" t="s">
        <v>146</v>
      </c>
      <c r="B7" s="75">
        <v>103</v>
      </c>
      <c r="C7" s="77">
        <v>0.73</v>
      </c>
      <c r="D7" s="75">
        <v>533</v>
      </c>
      <c r="E7" s="79">
        <v>3.8</v>
      </c>
      <c r="G7" s="57"/>
      <c r="H7" s="57"/>
      <c r="I7" s="57"/>
    </row>
    <row r="8" spans="1:10" x14ac:dyDescent="0.25">
      <c r="G8" s="57"/>
      <c r="H8" s="57"/>
      <c r="I8" s="57"/>
    </row>
    <row r="9" spans="1:10" ht="27" customHeight="1" x14ac:dyDescent="0.25">
      <c r="F9" s="91" t="s">
        <v>161</v>
      </c>
      <c r="G9" s="91"/>
      <c r="H9" s="91"/>
      <c r="I9" s="91"/>
      <c r="J9" s="91"/>
    </row>
    <row r="10" spans="1:10" x14ac:dyDescent="0.25">
      <c r="F10" s="92" t="s">
        <v>149</v>
      </c>
      <c r="G10" s="94" t="s">
        <v>5</v>
      </c>
      <c r="H10" s="95"/>
      <c r="I10" s="96" t="s">
        <v>6</v>
      </c>
      <c r="J10" s="96"/>
    </row>
    <row r="11" spans="1:10" x14ac:dyDescent="0.25">
      <c r="F11" s="93" t="s">
        <v>138</v>
      </c>
      <c r="G11" s="63" t="s">
        <v>147</v>
      </c>
      <c r="H11" s="64" t="s">
        <v>2</v>
      </c>
      <c r="I11" s="65" t="s">
        <v>147</v>
      </c>
      <c r="J11" s="65" t="s">
        <v>2</v>
      </c>
    </row>
    <row r="12" spans="1:10" x14ac:dyDescent="0.25">
      <c r="F12" s="90" t="s">
        <v>9</v>
      </c>
      <c r="G12" s="90"/>
      <c r="H12" s="90"/>
      <c r="I12" s="90"/>
      <c r="J12" s="90"/>
    </row>
    <row r="13" spans="1:10" x14ac:dyDescent="0.25">
      <c r="F13" s="80" t="s">
        <v>139</v>
      </c>
      <c r="G13" s="67">
        <v>12777</v>
      </c>
      <c r="H13" s="68">
        <f>G13/SUM(G13:G16)*100</f>
        <v>90.945974802477053</v>
      </c>
      <c r="I13" s="69">
        <v>10906</v>
      </c>
      <c r="J13" s="68">
        <f>I13/SUM(I13:I16)*100</f>
        <v>77.694664102016091</v>
      </c>
    </row>
    <row r="14" spans="1:10" x14ac:dyDescent="0.25">
      <c r="F14" s="80" t="s">
        <v>140</v>
      </c>
      <c r="G14" s="67">
        <v>1096</v>
      </c>
      <c r="H14" s="68">
        <f>G14/SUM(G13:G16)*100</f>
        <v>7.8012669940921056</v>
      </c>
      <c r="I14" s="69">
        <v>2640</v>
      </c>
      <c r="J14" s="68">
        <f>I14/SUM(I13:I16)*100</f>
        <v>18.807437486642446</v>
      </c>
    </row>
    <row r="15" spans="1:10" x14ac:dyDescent="0.25">
      <c r="F15" s="80" t="s">
        <v>141</v>
      </c>
      <c r="G15" s="67">
        <v>42</v>
      </c>
      <c r="H15" s="68">
        <f>G15/SUM(G13:G16)*100</f>
        <v>0.29895366218236175</v>
      </c>
      <c r="I15" s="69">
        <v>30</v>
      </c>
      <c r="J15" s="68">
        <f>I15/SUM(I13:I16)*100</f>
        <v>0.21372088053002777</v>
      </c>
    </row>
    <row r="16" spans="1:10" ht="14.25" thickBot="1" x14ac:dyDescent="0.3">
      <c r="F16" s="81" t="s">
        <v>142</v>
      </c>
      <c r="G16" s="71">
        <v>134</v>
      </c>
      <c r="H16" s="72">
        <f>G16/SUM(G13:G16)*100</f>
        <v>0.95380454124848746</v>
      </c>
      <c r="I16" s="73">
        <v>461</v>
      </c>
      <c r="J16" s="72">
        <f>I16/SUM(I13:I16)*100</f>
        <v>3.2841775308114265</v>
      </c>
    </row>
    <row r="17" spans="6:10" x14ac:dyDescent="0.25">
      <c r="F17" s="90" t="s">
        <v>150</v>
      </c>
      <c r="G17" s="90"/>
      <c r="H17" s="90"/>
      <c r="I17" s="90"/>
      <c r="J17" s="90"/>
    </row>
    <row r="18" spans="6:10" x14ac:dyDescent="0.25">
      <c r="F18" s="80" t="s">
        <v>139</v>
      </c>
      <c r="G18" s="67">
        <v>10328</v>
      </c>
      <c r="H18" s="68">
        <f>G18/SUM(G18:G21)*100</f>
        <v>90.891489923435714</v>
      </c>
      <c r="I18" s="69">
        <v>8920</v>
      </c>
      <c r="J18" s="68">
        <f>I18/SUM(I18:I21)*100</f>
        <v>78.555702333773667</v>
      </c>
    </row>
    <row r="19" spans="6:10" x14ac:dyDescent="0.25">
      <c r="F19" s="80" t="s">
        <v>140</v>
      </c>
      <c r="G19" s="67">
        <v>908</v>
      </c>
      <c r="H19" s="68">
        <f>G19/SUM(G18:G21)*100</f>
        <v>7.9908474874592974</v>
      </c>
      <c r="I19" s="69">
        <v>2078</v>
      </c>
      <c r="J19" s="68">
        <f>I19/SUM(I18:I21)*100</f>
        <v>18.300308234258036</v>
      </c>
    </row>
    <row r="20" spans="6:10" x14ac:dyDescent="0.25">
      <c r="F20" s="80" t="s">
        <v>141</v>
      </c>
      <c r="G20" s="67">
        <v>22</v>
      </c>
      <c r="H20" s="68">
        <f>G20/SUM(G18:G21)*100</f>
        <v>0.1936108422071636</v>
      </c>
      <c r="I20" s="69">
        <v>16</v>
      </c>
      <c r="J20" s="68">
        <f>I20/SUM(I18:I21)*100</f>
        <v>0.14090708938793484</v>
      </c>
    </row>
    <row r="21" spans="6:10" ht="14.25" thickBot="1" x14ac:dyDescent="0.3">
      <c r="F21" s="81" t="s">
        <v>142</v>
      </c>
      <c r="G21" s="71">
        <v>105</v>
      </c>
      <c r="H21" s="72">
        <f>G21/SUM(G18:G21)*100</f>
        <v>0.92405174689782621</v>
      </c>
      <c r="I21" s="73">
        <v>341</v>
      </c>
      <c r="J21" s="72">
        <f>I21/SUM(I18:I21)*100</f>
        <v>3.003082342580361</v>
      </c>
    </row>
    <row r="22" spans="6:10" x14ac:dyDescent="0.25">
      <c r="F22" s="90" t="s">
        <v>151</v>
      </c>
      <c r="G22" s="90"/>
      <c r="H22" s="90"/>
      <c r="I22" s="90"/>
      <c r="J22" s="90"/>
    </row>
    <row r="23" spans="6:10" x14ac:dyDescent="0.25">
      <c r="F23" s="80" t="s">
        <v>139</v>
      </c>
      <c r="G23" s="67">
        <v>2343</v>
      </c>
      <c r="H23" s="68">
        <f>G23/SUM(G23:G26)*100</f>
        <v>91.131855309218196</v>
      </c>
      <c r="I23" s="69">
        <v>1888</v>
      </c>
      <c r="J23" s="68">
        <f>I23/SUM(I23:I26)*100</f>
        <v>73.548889754577331</v>
      </c>
    </row>
    <row r="24" spans="6:10" x14ac:dyDescent="0.25">
      <c r="F24" s="80" t="s">
        <v>140</v>
      </c>
      <c r="G24" s="67">
        <v>179</v>
      </c>
      <c r="H24" s="68">
        <f>G24/SUM(G23:G26)*100</f>
        <v>6.9622714896927267</v>
      </c>
      <c r="I24" s="69">
        <v>547</v>
      </c>
      <c r="J24" s="68">
        <f>I24/SUM(I23:I26)*100</f>
        <v>21.308920919361121</v>
      </c>
    </row>
    <row r="25" spans="6:10" x14ac:dyDescent="0.25">
      <c r="F25" s="80" t="s">
        <v>141</v>
      </c>
      <c r="G25" s="67">
        <v>20</v>
      </c>
      <c r="H25" s="68">
        <f>G25/SUM(G23:G26)*100</f>
        <v>0.77790742901594712</v>
      </c>
      <c r="I25" s="69">
        <v>14</v>
      </c>
      <c r="J25" s="68">
        <f>I25/SUM(I23:I26)*100</f>
        <v>0.54538371640046746</v>
      </c>
    </row>
    <row r="26" spans="6:10" ht="14.25" thickBot="1" x14ac:dyDescent="0.3">
      <c r="F26" s="81" t="s">
        <v>142</v>
      </c>
      <c r="G26" s="71">
        <v>29</v>
      </c>
      <c r="H26" s="72">
        <f>G26/SUM(G23:G26)*100</f>
        <v>1.1279657720731233</v>
      </c>
      <c r="I26" s="73">
        <v>118</v>
      </c>
      <c r="J26" s="72">
        <f>I26/SUM(I23:I26)*100</f>
        <v>4.5968056096610832</v>
      </c>
    </row>
    <row r="27" spans="6:10" x14ac:dyDescent="0.25">
      <c r="F27" s="90" t="s">
        <v>55</v>
      </c>
      <c r="G27" s="90"/>
      <c r="H27" s="90"/>
      <c r="I27" s="90"/>
      <c r="J27" s="90"/>
    </row>
    <row r="28" spans="6:10" x14ac:dyDescent="0.25">
      <c r="F28" s="80" t="s">
        <v>139</v>
      </c>
      <c r="G28" s="67">
        <v>41</v>
      </c>
      <c r="H28" s="68">
        <f>G28/SUM(G28:G31)*100</f>
        <v>89.130434782608688</v>
      </c>
      <c r="I28" s="69">
        <v>36</v>
      </c>
      <c r="J28" s="68">
        <f>I28/SUM(I28:I31)*100</f>
        <v>78.260869565217391</v>
      </c>
    </row>
    <row r="29" spans="6:10" x14ac:dyDescent="0.25">
      <c r="F29" s="80" t="s">
        <v>140</v>
      </c>
      <c r="G29" s="67">
        <v>5</v>
      </c>
      <c r="H29" s="68">
        <f>G29/SUM(G28:G31)*100</f>
        <v>10.869565217391305</v>
      </c>
      <c r="I29" s="69">
        <v>8</v>
      </c>
      <c r="J29" s="68">
        <f>I29/SUM(I28:I31)*100</f>
        <v>17.391304347826086</v>
      </c>
    </row>
    <row r="30" spans="6:10" x14ac:dyDescent="0.25">
      <c r="F30" s="80" t="s">
        <v>141</v>
      </c>
      <c r="G30" s="67">
        <v>0</v>
      </c>
      <c r="H30" s="68">
        <f>G30/SUM(G28:G31)*100</f>
        <v>0</v>
      </c>
      <c r="I30" s="69">
        <v>0</v>
      </c>
      <c r="J30" s="68">
        <f>I30/SUM(I28:I31)*100</f>
        <v>0</v>
      </c>
    </row>
    <row r="31" spans="6:10" ht="14.25" thickBot="1" x14ac:dyDescent="0.3">
      <c r="F31" s="81" t="s">
        <v>142</v>
      </c>
      <c r="G31" s="71">
        <v>0</v>
      </c>
      <c r="H31" s="72">
        <f>G31/SUM(G28:G31)*100</f>
        <v>0</v>
      </c>
      <c r="I31" s="73">
        <v>2</v>
      </c>
      <c r="J31" s="72">
        <f>I31/SUM(I28:I31)*100</f>
        <v>4.3478260869565215</v>
      </c>
    </row>
    <row r="33" spans="11:15" ht="26.25" customHeight="1" x14ac:dyDescent="0.25">
      <c r="K33" s="91" t="s">
        <v>162</v>
      </c>
      <c r="L33" s="91"/>
      <c r="M33" s="91"/>
      <c r="N33" s="91"/>
      <c r="O33" s="91"/>
    </row>
    <row r="34" spans="11:15" x14ac:dyDescent="0.25">
      <c r="K34" s="92" t="s">
        <v>149</v>
      </c>
      <c r="L34" s="94" t="s">
        <v>5</v>
      </c>
      <c r="M34" s="95"/>
      <c r="N34" s="96" t="s">
        <v>6</v>
      </c>
      <c r="O34" s="96"/>
    </row>
    <row r="35" spans="11:15" x14ac:dyDescent="0.25">
      <c r="K35" s="93" t="s">
        <v>138</v>
      </c>
      <c r="L35" s="63" t="s">
        <v>147</v>
      </c>
      <c r="M35" s="64" t="s">
        <v>2</v>
      </c>
      <c r="N35" s="65" t="s">
        <v>147</v>
      </c>
      <c r="O35" s="65" t="s">
        <v>2</v>
      </c>
    </row>
    <row r="36" spans="11:15" x14ac:dyDescent="0.25">
      <c r="K36" s="90" t="s">
        <v>152</v>
      </c>
      <c r="L36" s="90"/>
      <c r="M36" s="90"/>
      <c r="N36" s="90"/>
      <c r="O36" s="90"/>
    </row>
    <row r="37" spans="11:15" x14ac:dyDescent="0.25">
      <c r="K37" s="80" t="s">
        <v>139</v>
      </c>
      <c r="L37" s="67">
        <v>419</v>
      </c>
      <c r="M37" s="68">
        <f>L37/SUM(L37:L40)*100</f>
        <v>87.84067085953879</v>
      </c>
      <c r="N37" s="69">
        <v>324</v>
      </c>
      <c r="O37" s="68">
        <f>N37/SUM(N37:N40)*100</f>
        <v>67.78242677824268</v>
      </c>
    </row>
    <row r="38" spans="11:15" x14ac:dyDescent="0.25">
      <c r="K38" s="80" t="s">
        <v>140</v>
      </c>
      <c r="L38" s="67">
        <v>53</v>
      </c>
      <c r="M38" s="68">
        <f>L38/SUM(L37:L40)*100</f>
        <v>11.111111111111111</v>
      </c>
      <c r="N38" s="69">
        <v>129</v>
      </c>
      <c r="O38" s="68">
        <f>N38/SUM(N37:N40)*100</f>
        <v>26.98744769874477</v>
      </c>
    </row>
    <row r="39" spans="11:15" x14ac:dyDescent="0.25">
      <c r="K39" s="80" t="s">
        <v>141</v>
      </c>
      <c r="L39" s="67">
        <v>1</v>
      </c>
      <c r="M39" s="68">
        <f>L39/SUM(L37:L40)*100</f>
        <v>0.20964360587002098</v>
      </c>
      <c r="N39" s="69">
        <v>2</v>
      </c>
      <c r="O39" s="68">
        <f>N39/SUM(N37:N40)*100</f>
        <v>0.41841004184100417</v>
      </c>
    </row>
    <row r="40" spans="11:15" ht="14.25" thickBot="1" x14ac:dyDescent="0.3">
      <c r="K40" s="81" t="s">
        <v>142</v>
      </c>
      <c r="L40" s="71">
        <v>4</v>
      </c>
      <c r="M40" s="72">
        <f>L40/SUM(L37:L40)*100</f>
        <v>0.83857442348008393</v>
      </c>
      <c r="N40" s="73">
        <v>23</v>
      </c>
      <c r="O40" s="72">
        <f>N40/SUM(N37:N40)*100</f>
        <v>4.8117154811715483</v>
      </c>
    </row>
    <row r="41" spans="11:15" x14ac:dyDescent="0.25">
      <c r="K41" s="90" t="s">
        <v>86</v>
      </c>
      <c r="L41" s="90"/>
      <c r="M41" s="90"/>
      <c r="N41" s="90"/>
      <c r="O41" s="90"/>
    </row>
    <row r="42" spans="11:15" x14ac:dyDescent="0.25">
      <c r="K42" s="80" t="s">
        <v>139</v>
      </c>
      <c r="L42" s="67">
        <v>7738</v>
      </c>
      <c r="M42" s="68">
        <f>L42/SUM(L42:L45)*100</f>
        <v>89.178287426529906</v>
      </c>
      <c r="N42" s="69">
        <v>6548</v>
      </c>
      <c r="O42" s="68">
        <f>N42/SUM(N42:N45)*100</f>
        <v>75.533510208789949</v>
      </c>
    </row>
    <row r="43" spans="11:15" x14ac:dyDescent="0.25">
      <c r="K43" s="80" t="s">
        <v>140</v>
      </c>
      <c r="L43" s="67">
        <v>810</v>
      </c>
      <c r="M43" s="68">
        <f>L43/SUM(L42:L45)*100</f>
        <v>9.3350236256770778</v>
      </c>
      <c r="N43" s="69">
        <v>1777</v>
      </c>
      <c r="O43" s="68">
        <f>N43/SUM(N42:N45)*100</f>
        <v>20.498327373399469</v>
      </c>
    </row>
    <row r="44" spans="11:15" x14ac:dyDescent="0.25">
      <c r="K44" s="80" t="s">
        <v>141</v>
      </c>
      <c r="L44" s="67">
        <v>25</v>
      </c>
      <c r="M44" s="68">
        <f>L44/SUM(L42:L45)*100</f>
        <v>0.28811801313818142</v>
      </c>
      <c r="N44" s="69">
        <v>24</v>
      </c>
      <c r="O44" s="68">
        <f>N44/SUM(N42:N45)*100</f>
        <v>0.276848540777483</v>
      </c>
    </row>
    <row r="45" spans="11:15" ht="14.25" thickBot="1" x14ac:dyDescent="0.3">
      <c r="K45" s="81" t="s">
        <v>142</v>
      </c>
      <c r="L45" s="71">
        <v>104</v>
      </c>
      <c r="M45" s="72">
        <f>L45/SUM(L42:L45)*100</f>
        <v>1.1985709346548346</v>
      </c>
      <c r="N45" s="73">
        <v>320</v>
      </c>
      <c r="O45" s="72">
        <f>N45/SUM(N42:N45)*100</f>
        <v>3.6913138770331066</v>
      </c>
    </row>
    <row r="46" spans="11:15" x14ac:dyDescent="0.25">
      <c r="K46" s="90" t="s">
        <v>153</v>
      </c>
      <c r="L46" s="90"/>
      <c r="M46" s="90"/>
      <c r="N46" s="90"/>
      <c r="O46" s="90"/>
    </row>
    <row r="47" spans="11:15" x14ac:dyDescent="0.25">
      <c r="K47" s="80" t="s">
        <v>139</v>
      </c>
      <c r="L47" s="67">
        <v>724</v>
      </c>
      <c r="M47" s="68">
        <f>L47/SUM(L47:L50)*100</f>
        <v>91.069182389937112</v>
      </c>
      <c r="N47" s="69">
        <v>554</v>
      </c>
      <c r="O47" s="68">
        <f>N47/SUM(N47:N50)*100</f>
        <v>69.685534591194966</v>
      </c>
    </row>
    <row r="48" spans="11:15" x14ac:dyDescent="0.25">
      <c r="K48" s="80" t="s">
        <v>140</v>
      </c>
      <c r="L48" s="67">
        <v>52</v>
      </c>
      <c r="M48" s="68">
        <f>L48/SUM(L47:L50)*100</f>
        <v>6.5408805031446544</v>
      </c>
      <c r="N48" s="69">
        <v>195</v>
      </c>
      <c r="O48" s="68">
        <f>N48/SUM(N47:N50)*100</f>
        <v>24.528301886792452</v>
      </c>
    </row>
    <row r="49" spans="11:15" x14ac:dyDescent="0.25">
      <c r="K49" s="80" t="s">
        <v>141</v>
      </c>
      <c r="L49" s="67">
        <v>9</v>
      </c>
      <c r="M49" s="68">
        <f>L49/SUM(L47:L50)*100</f>
        <v>1.1320754716981132</v>
      </c>
      <c r="N49" s="69">
        <v>2</v>
      </c>
      <c r="O49" s="68">
        <f>N49/SUM(N47:N50)*100</f>
        <v>0.25157232704402516</v>
      </c>
    </row>
    <row r="50" spans="11:15" ht="14.25" thickBot="1" x14ac:dyDescent="0.3">
      <c r="K50" s="81" t="s">
        <v>142</v>
      </c>
      <c r="L50" s="71">
        <v>10</v>
      </c>
      <c r="M50" s="72">
        <f>L50/SUM(L47:L50)*100</f>
        <v>1.257861635220126</v>
      </c>
      <c r="N50" s="73">
        <v>44</v>
      </c>
      <c r="O50" s="72">
        <f>N50/SUM(N47:N50)*100</f>
        <v>5.534591194968554</v>
      </c>
    </row>
    <row r="51" spans="11:15" x14ac:dyDescent="0.25">
      <c r="K51" s="90" t="s">
        <v>154</v>
      </c>
      <c r="L51" s="90"/>
      <c r="M51" s="90"/>
      <c r="N51" s="90"/>
      <c r="O51" s="90"/>
    </row>
    <row r="52" spans="11:15" x14ac:dyDescent="0.25">
      <c r="K52" s="80" t="s">
        <v>139</v>
      </c>
      <c r="L52" s="67">
        <v>3896</v>
      </c>
      <c r="M52" s="68">
        <f>L52/SUM(L52:L55)*100</f>
        <v>95.024390243902431</v>
      </c>
      <c r="N52" s="69">
        <v>3480</v>
      </c>
      <c r="O52" s="68">
        <f>N52/SUM(N52:N55)*100</f>
        <v>84.981684981684978</v>
      </c>
    </row>
    <row r="53" spans="11:15" x14ac:dyDescent="0.25">
      <c r="K53" s="80" t="s">
        <v>140</v>
      </c>
      <c r="L53" s="67">
        <v>181</v>
      </c>
      <c r="M53" s="68">
        <f>L53/SUM(L52:L55)*100</f>
        <v>4.4146341463414629</v>
      </c>
      <c r="N53" s="69">
        <v>539</v>
      </c>
      <c r="O53" s="68">
        <f>N53/SUM(N52:N55)*100</f>
        <v>13.162393162393164</v>
      </c>
    </row>
    <row r="54" spans="11:15" x14ac:dyDescent="0.25">
      <c r="K54" s="80" t="s">
        <v>141</v>
      </c>
      <c r="L54" s="67">
        <v>7</v>
      </c>
      <c r="M54" s="68">
        <f>L54/SUM(L52:L55)*100</f>
        <v>0.17073170731707318</v>
      </c>
      <c r="N54" s="69">
        <v>2</v>
      </c>
      <c r="O54" s="68">
        <f>N54/SUM(N52:N55)*100</f>
        <v>4.884004884004884E-2</v>
      </c>
    </row>
    <row r="55" spans="11:15" ht="14.25" thickBot="1" x14ac:dyDescent="0.3">
      <c r="K55" s="81" t="s">
        <v>142</v>
      </c>
      <c r="L55" s="71">
        <v>16</v>
      </c>
      <c r="M55" s="72">
        <f>L55/SUM(L52:L55)*100</f>
        <v>0.3902439024390244</v>
      </c>
      <c r="N55" s="73">
        <v>74</v>
      </c>
      <c r="O55" s="72">
        <f>N55/SUM(N52:N55)*100</f>
        <v>1.8070818070818073</v>
      </c>
    </row>
  </sheetData>
  <mergeCells count="20">
    <mergeCell ref="B2:C2"/>
    <mergeCell ref="D2:E2"/>
    <mergeCell ref="A1:E1"/>
    <mergeCell ref="A2:A3"/>
    <mergeCell ref="F17:J17"/>
    <mergeCell ref="F22:J22"/>
    <mergeCell ref="F27:J27"/>
    <mergeCell ref="F9:J9"/>
    <mergeCell ref="F10:F11"/>
    <mergeCell ref="G10:H10"/>
    <mergeCell ref="I10:J10"/>
    <mergeCell ref="F12:J12"/>
    <mergeCell ref="K46:O46"/>
    <mergeCell ref="K51:O51"/>
    <mergeCell ref="K33:O33"/>
    <mergeCell ref="K34:K35"/>
    <mergeCell ref="L34:M34"/>
    <mergeCell ref="N34:O34"/>
    <mergeCell ref="K36:O36"/>
    <mergeCell ref="K41:O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K46"/>
  <sheetViews>
    <sheetView workbookViewId="0">
      <selection activeCell="A4" sqref="A4:D4"/>
    </sheetView>
  </sheetViews>
  <sheetFormatPr baseColWidth="10" defaultRowHeight="14.25" x14ac:dyDescent="0.2"/>
  <sheetData>
    <row r="1" spans="1:10" ht="18" x14ac:dyDescent="0.2">
      <c r="A1" s="34" t="s">
        <v>89</v>
      </c>
      <c r="G1" s="34" t="s">
        <v>89</v>
      </c>
    </row>
    <row r="2" spans="1:10" ht="18" x14ac:dyDescent="0.2">
      <c r="A2" s="34" t="s">
        <v>90</v>
      </c>
      <c r="G2" s="34" t="s">
        <v>90</v>
      </c>
    </row>
    <row r="3" spans="1:10" ht="18.75" thickBot="1" x14ac:dyDescent="0.25">
      <c r="A3" s="35"/>
      <c r="G3" s="35"/>
    </row>
    <row r="4" spans="1:10" x14ac:dyDescent="0.2">
      <c r="A4" s="100" t="s">
        <v>91</v>
      </c>
      <c r="B4" s="102"/>
      <c r="C4" s="102"/>
      <c r="D4" s="101"/>
      <c r="G4" s="100" t="s">
        <v>91</v>
      </c>
      <c r="H4" s="102"/>
      <c r="I4" s="102"/>
      <c r="J4" s="101"/>
    </row>
    <row r="5" spans="1:10" x14ac:dyDescent="0.2">
      <c r="A5" s="49" t="s">
        <v>92</v>
      </c>
      <c r="B5" s="3">
        <v>13924</v>
      </c>
      <c r="C5" s="50" t="s">
        <v>93</v>
      </c>
      <c r="D5" s="8">
        <v>13924</v>
      </c>
      <c r="G5" s="49" t="s">
        <v>92</v>
      </c>
      <c r="H5" s="3">
        <v>13913</v>
      </c>
      <c r="I5" s="50" t="s">
        <v>93</v>
      </c>
      <c r="J5" s="8">
        <v>13913</v>
      </c>
    </row>
    <row r="6" spans="1:10" x14ac:dyDescent="0.2">
      <c r="A6" s="49" t="s">
        <v>94</v>
      </c>
      <c r="B6" s="3">
        <v>2.2984263299999999</v>
      </c>
      <c r="C6" s="50" t="s">
        <v>95</v>
      </c>
      <c r="D6" s="8">
        <v>32003.2883</v>
      </c>
      <c r="G6" s="49" t="s">
        <v>94</v>
      </c>
      <c r="H6" s="3">
        <v>5.5239144600000003</v>
      </c>
      <c r="I6" s="50" t="s">
        <v>95</v>
      </c>
      <c r="J6" s="8">
        <v>76854.221900000004</v>
      </c>
    </row>
    <row r="7" spans="1:10" ht="24" x14ac:dyDescent="0.2">
      <c r="A7" s="49" t="s">
        <v>96</v>
      </c>
      <c r="B7" s="3">
        <v>5.6564956400000002</v>
      </c>
      <c r="C7" s="50" t="s">
        <v>97</v>
      </c>
      <c r="D7" s="8">
        <v>31.995943</v>
      </c>
      <c r="G7" s="49" t="s">
        <v>96</v>
      </c>
      <c r="H7" s="3">
        <v>9.7002002399999991</v>
      </c>
      <c r="I7" s="50" t="s">
        <v>97</v>
      </c>
      <c r="J7" s="8">
        <v>94.093884700000004</v>
      </c>
    </row>
    <row r="8" spans="1:10" x14ac:dyDescent="0.2">
      <c r="A8" s="49" t="s">
        <v>98</v>
      </c>
      <c r="B8" s="3">
        <v>3.6294880300000001</v>
      </c>
      <c r="C8" s="50" t="s">
        <v>99</v>
      </c>
      <c r="D8" s="8">
        <v>17.400719200000001</v>
      </c>
      <c r="G8" s="49" t="s">
        <v>98</v>
      </c>
      <c r="H8" s="3">
        <v>2.3038849899999998</v>
      </c>
      <c r="I8" s="50" t="s">
        <v>99</v>
      </c>
      <c r="J8" s="8">
        <v>6.1384157899999998</v>
      </c>
    </row>
    <row r="9" spans="1:10" ht="24" x14ac:dyDescent="0.2">
      <c r="A9" s="49" t="s">
        <v>100</v>
      </c>
      <c r="B9" s="3">
        <v>519036.71399999998</v>
      </c>
      <c r="C9" s="50" t="s">
        <v>101</v>
      </c>
      <c r="D9" s="8">
        <v>445479.51400000002</v>
      </c>
      <c r="G9" s="49" t="s">
        <v>100</v>
      </c>
      <c r="H9" s="3">
        <v>1733570.27</v>
      </c>
      <c r="I9" s="50" t="s">
        <v>101</v>
      </c>
      <c r="J9" s="8">
        <v>1309034.1200000001</v>
      </c>
    </row>
    <row r="10" spans="1:10" ht="24.75" thickBot="1" x14ac:dyDescent="0.25">
      <c r="A10" s="47" t="s">
        <v>102</v>
      </c>
      <c r="B10" s="10">
        <v>246.10297800000001</v>
      </c>
      <c r="C10" s="48" t="s">
        <v>103</v>
      </c>
      <c r="D10" s="11">
        <v>4.7936399999999997E-2</v>
      </c>
      <c r="G10" s="47" t="s">
        <v>102</v>
      </c>
      <c r="H10" s="10">
        <v>175.603737</v>
      </c>
      <c r="I10" s="48" t="s">
        <v>103</v>
      </c>
      <c r="J10" s="11">
        <v>8.2237580000000005E-2</v>
      </c>
    </row>
    <row r="11" spans="1:10" ht="18.75" thickBot="1" x14ac:dyDescent="0.25">
      <c r="A11" s="35"/>
      <c r="G11" s="35"/>
    </row>
    <row r="12" spans="1:10" x14ac:dyDescent="0.2">
      <c r="A12" s="100" t="s">
        <v>104</v>
      </c>
      <c r="B12" s="102"/>
      <c r="C12" s="102"/>
      <c r="D12" s="101"/>
      <c r="G12" s="100" t="s">
        <v>104</v>
      </c>
      <c r="H12" s="102"/>
      <c r="I12" s="102"/>
      <c r="J12" s="101"/>
    </row>
    <row r="13" spans="1:10" x14ac:dyDescent="0.2">
      <c r="A13" s="103" t="s">
        <v>105</v>
      </c>
      <c r="B13" s="104"/>
      <c r="C13" s="105" t="s">
        <v>106</v>
      </c>
      <c r="D13" s="106"/>
      <c r="G13" s="103" t="s">
        <v>105</v>
      </c>
      <c r="H13" s="104"/>
      <c r="I13" s="105" t="s">
        <v>106</v>
      </c>
      <c r="J13" s="106"/>
    </row>
    <row r="14" spans="1:10" ht="24" x14ac:dyDescent="0.2">
      <c r="A14" s="49" t="s">
        <v>94</v>
      </c>
      <c r="B14" s="3">
        <v>2.2984260000000001</v>
      </c>
      <c r="C14" s="50" t="s">
        <v>96</v>
      </c>
      <c r="D14" s="8">
        <v>5.6565000000000003</v>
      </c>
      <c r="G14" s="49" t="s">
        <v>94</v>
      </c>
      <c r="H14" s="3">
        <v>5.5239140000000004</v>
      </c>
      <c r="I14" s="50" t="s">
        <v>96</v>
      </c>
      <c r="J14" s="8">
        <v>9.7002000000000006</v>
      </c>
    </row>
    <row r="15" spans="1:10" x14ac:dyDescent="0.2">
      <c r="A15" s="49" t="s">
        <v>107</v>
      </c>
      <c r="B15" s="3">
        <v>0</v>
      </c>
      <c r="C15" s="50" t="s">
        <v>97</v>
      </c>
      <c r="D15" s="8">
        <v>31.995940000000001</v>
      </c>
      <c r="G15" s="49" t="s">
        <v>107</v>
      </c>
      <c r="H15" s="3">
        <v>0</v>
      </c>
      <c r="I15" s="50" t="s">
        <v>97</v>
      </c>
      <c r="J15" s="8">
        <v>94.093879999999999</v>
      </c>
    </row>
    <row r="16" spans="1:10" x14ac:dyDescent="0.2">
      <c r="A16" s="49" t="s">
        <v>108</v>
      </c>
      <c r="B16" s="3">
        <v>0</v>
      </c>
      <c r="C16" s="50" t="s">
        <v>109</v>
      </c>
      <c r="D16" s="8">
        <v>72.5</v>
      </c>
      <c r="G16" s="49" t="s">
        <v>108</v>
      </c>
      <c r="H16" s="3">
        <v>0</v>
      </c>
      <c r="I16" s="50" t="s">
        <v>109</v>
      </c>
      <c r="J16" s="8">
        <v>85.714290000000005</v>
      </c>
    </row>
    <row r="17" spans="1:11" ht="24.75" thickBot="1" x14ac:dyDescent="0.25">
      <c r="A17" s="47"/>
      <c r="B17" s="10"/>
      <c r="C17" s="48" t="s">
        <v>110</v>
      </c>
      <c r="D17" s="11">
        <v>0</v>
      </c>
      <c r="G17" s="47"/>
      <c r="H17" s="10"/>
      <c r="I17" s="48" t="s">
        <v>110</v>
      </c>
      <c r="J17" s="11">
        <v>8</v>
      </c>
    </row>
    <row r="18" spans="1:11" ht="18.75" thickBot="1" x14ac:dyDescent="0.25">
      <c r="A18" s="35"/>
      <c r="G18" s="35"/>
    </row>
    <row r="19" spans="1:11" x14ac:dyDescent="0.2">
      <c r="A19" s="100" t="s">
        <v>111</v>
      </c>
      <c r="B19" s="102"/>
      <c r="C19" s="102"/>
      <c r="D19" s="102"/>
      <c r="E19" s="101"/>
      <c r="G19" s="100" t="s">
        <v>111</v>
      </c>
      <c r="H19" s="102"/>
      <c r="I19" s="102"/>
      <c r="J19" s="102"/>
      <c r="K19" s="101"/>
    </row>
    <row r="20" spans="1:11" x14ac:dyDescent="0.2">
      <c r="A20" s="49" t="s">
        <v>112</v>
      </c>
      <c r="B20" s="105" t="s">
        <v>113</v>
      </c>
      <c r="C20" s="105"/>
      <c r="D20" s="105" t="s">
        <v>114</v>
      </c>
      <c r="E20" s="106"/>
      <c r="G20" s="49" t="s">
        <v>112</v>
      </c>
      <c r="H20" s="105" t="s">
        <v>113</v>
      </c>
      <c r="I20" s="105"/>
      <c r="J20" s="105" t="s">
        <v>114</v>
      </c>
      <c r="K20" s="106"/>
    </row>
    <row r="21" spans="1:11" x14ac:dyDescent="0.2">
      <c r="A21" s="49" t="s">
        <v>115</v>
      </c>
      <c r="B21" s="50" t="s">
        <v>116</v>
      </c>
      <c r="C21" s="3">
        <v>47.947409999999998</v>
      </c>
      <c r="D21" s="50" t="s">
        <v>117</v>
      </c>
      <c r="E21" s="8" t="s">
        <v>118</v>
      </c>
      <c r="G21" s="49" t="s">
        <v>115</v>
      </c>
      <c r="H21" s="50" t="s">
        <v>116</v>
      </c>
      <c r="I21" s="3">
        <v>67.170199999999994</v>
      </c>
      <c r="J21" s="50" t="s">
        <v>117</v>
      </c>
      <c r="K21" s="8" t="s">
        <v>118</v>
      </c>
    </row>
    <row r="22" spans="1:11" x14ac:dyDescent="0.2">
      <c r="A22" s="49" t="s">
        <v>119</v>
      </c>
      <c r="B22" s="50" t="s">
        <v>120</v>
      </c>
      <c r="C22" s="3">
        <v>1600.5</v>
      </c>
      <c r="D22" s="50" t="s">
        <v>121</v>
      </c>
      <c r="E22" s="8" t="s">
        <v>118</v>
      </c>
      <c r="G22" s="49" t="s">
        <v>119</v>
      </c>
      <c r="H22" s="50" t="s">
        <v>120</v>
      </c>
      <c r="I22" s="3">
        <v>2676</v>
      </c>
      <c r="J22" s="50" t="s">
        <v>121</v>
      </c>
      <c r="K22" s="8" t="s">
        <v>118</v>
      </c>
    </row>
    <row r="23" spans="1:11" ht="24.75" thickBot="1" x14ac:dyDescent="0.25">
      <c r="A23" s="47" t="s">
        <v>122</v>
      </c>
      <c r="B23" s="48" t="s">
        <v>123</v>
      </c>
      <c r="C23" s="10">
        <v>2562401</v>
      </c>
      <c r="D23" s="48" t="s">
        <v>124</v>
      </c>
      <c r="E23" s="11" t="s">
        <v>118</v>
      </c>
      <c r="G23" s="47" t="s">
        <v>122</v>
      </c>
      <c r="H23" s="48" t="s">
        <v>123</v>
      </c>
      <c r="I23" s="10">
        <v>7162314</v>
      </c>
      <c r="J23" s="48" t="s">
        <v>124</v>
      </c>
      <c r="K23" s="11" t="s">
        <v>118</v>
      </c>
    </row>
    <row r="24" spans="1:11" ht="18.75" thickBot="1" x14ac:dyDescent="0.25">
      <c r="A24" s="35"/>
      <c r="G24" s="35"/>
    </row>
    <row r="25" spans="1:11" x14ac:dyDescent="0.2">
      <c r="A25" s="100" t="s">
        <v>125</v>
      </c>
      <c r="B25" s="101"/>
      <c r="G25" s="100" t="s">
        <v>125</v>
      </c>
      <c r="H25" s="101"/>
    </row>
    <row r="26" spans="1:11" x14ac:dyDescent="0.2">
      <c r="A26" s="49" t="s">
        <v>126</v>
      </c>
      <c r="B26" s="51" t="s">
        <v>127</v>
      </c>
      <c r="G26" s="49" t="s">
        <v>126</v>
      </c>
      <c r="H26" s="51" t="s">
        <v>127</v>
      </c>
    </row>
    <row r="27" spans="1:11" x14ac:dyDescent="0.2">
      <c r="A27" s="49" t="s">
        <v>128</v>
      </c>
      <c r="B27" s="8">
        <v>72.5</v>
      </c>
      <c r="G27" s="49" t="s">
        <v>128</v>
      </c>
      <c r="H27" s="8">
        <v>85.714299999999994</v>
      </c>
    </row>
    <row r="28" spans="1:11" x14ac:dyDescent="0.2">
      <c r="A28" s="59">
        <v>0.99</v>
      </c>
      <c r="B28" s="8">
        <v>27.272729999999999</v>
      </c>
      <c r="G28" s="59">
        <v>0.99</v>
      </c>
      <c r="H28" s="8">
        <v>42.857100000000003</v>
      </c>
    </row>
    <row r="29" spans="1:11" x14ac:dyDescent="0.2">
      <c r="A29" s="59">
        <v>0.95</v>
      </c>
      <c r="B29" s="8">
        <v>13.51351</v>
      </c>
      <c r="G29" s="59">
        <v>0.95</v>
      </c>
      <c r="H29" s="8">
        <v>26.666699999999999</v>
      </c>
    </row>
    <row r="30" spans="1:11" x14ac:dyDescent="0.2">
      <c r="A30" s="59">
        <v>0.9</v>
      </c>
      <c r="B30" s="8">
        <v>8.3333300000000001</v>
      </c>
      <c r="G30" s="59">
        <v>0.9</v>
      </c>
      <c r="H30" s="8">
        <v>18.75</v>
      </c>
    </row>
    <row r="31" spans="1:11" x14ac:dyDescent="0.2">
      <c r="A31" s="49" t="s">
        <v>129</v>
      </c>
      <c r="B31" s="8">
        <v>0</v>
      </c>
      <c r="G31" s="49" t="s">
        <v>129</v>
      </c>
      <c r="H31" s="8">
        <v>8</v>
      </c>
    </row>
    <row r="32" spans="1:11" x14ac:dyDescent="0.2">
      <c r="A32" s="49" t="s">
        <v>130</v>
      </c>
      <c r="B32" s="8">
        <v>0</v>
      </c>
      <c r="G32" s="49" t="s">
        <v>130</v>
      </c>
      <c r="H32" s="8">
        <v>0</v>
      </c>
    </row>
    <row r="33" spans="1:10" x14ac:dyDescent="0.2">
      <c r="A33" s="49" t="s">
        <v>131</v>
      </c>
      <c r="B33" s="8">
        <v>0</v>
      </c>
      <c r="G33" s="49" t="s">
        <v>131</v>
      </c>
      <c r="H33" s="8">
        <v>0</v>
      </c>
    </row>
    <row r="34" spans="1:10" x14ac:dyDescent="0.2">
      <c r="A34" s="59">
        <v>0.1</v>
      </c>
      <c r="B34" s="8">
        <v>0</v>
      </c>
      <c r="G34" s="59">
        <v>0.1</v>
      </c>
      <c r="H34" s="8">
        <v>0</v>
      </c>
    </row>
    <row r="35" spans="1:10" x14ac:dyDescent="0.2">
      <c r="A35" s="59">
        <v>0.05</v>
      </c>
      <c r="B35" s="8">
        <v>0</v>
      </c>
      <c r="G35" s="59">
        <v>0.05</v>
      </c>
      <c r="H35" s="8">
        <v>0</v>
      </c>
    </row>
    <row r="36" spans="1:10" x14ac:dyDescent="0.2">
      <c r="A36" s="59">
        <v>0.01</v>
      </c>
      <c r="B36" s="8">
        <v>0</v>
      </c>
      <c r="G36" s="59">
        <v>0.01</v>
      </c>
      <c r="H36" s="8">
        <v>0</v>
      </c>
    </row>
    <row r="37" spans="1:10" ht="15" thickBot="1" x14ac:dyDescent="0.25">
      <c r="A37" s="47" t="s">
        <v>132</v>
      </c>
      <c r="B37" s="11">
        <v>0</v>
      </c>
      <c r="G37" s="47" t="s">
        <v>132</v>
      </c>
      <c r="H37" s="11">
        <v>0</v>
      </c>
    </row>
    <row r="38" spans="1:10" ht="18.75" thickBot="1" x14ac:dyDescent="0.25">
      <c r="A38" s="35"/>
      <c r="G38" s="35"/>
    </row>
    <row r="39" spans="1:10" x14ac:dyDescent="0.2">
      <c r="A39" s="100" t="s">
        <v>133</v>
      </c>
      <c r="B39" s="102"/>
      <c r="C39" s="102"/>
      <c r="D39" s="101"/>
      <c r="G39" s="100" t="s">
        <v>133</v>
      </c>
      <c r="H39" s="102"/>
      <c r="I39" s="102"/>
      <c r="J39" s="101"/>
    </row>
    <row r="40" spans="1:10" x14ac:dyDescent="0.2">
      <c r="A40" s="103" t="s">
        <v>134</v>
      </c>
      <c r="B40" s="104"/>
      <c r="C40" s="105" t="s">
        <v>135</v>
      </c>
      <c r="D40" s="106"/>
      <c r="G40" s="103" t="s">
        <v>134</v>
      </c>
      <c r="H40" s="104"/>
      <c r="I40" s="105" t="s">
        <v>135</v>
      </c>
      <c r="J40" s="106"/>
    </row>
    <row r="41" spans="1:10" x14ac:dyDescent="0.2">
      <c r="A41" s="49" t="s">
        <v>136</v>
      </c>
      <c r="B41" s="50" t="s">
        <v>137</v>
      </c>
      <c r="C41" s="50" t="s">
        <v>136</v>
      </c>
      <c r="D41" s="51" t="s">
        <v>137</v>
      </c>
      <c r="G41" s="49" t="s">
        <v>136</v>
      </c>
      <c r="H41" s="50" t="s">
        <v>137</v>
      </c>
      <c r="I41" s="50" t="s">
        <v>136</v>
      </c>
      <c r="J41" s="51" t="s">
        <v>137</v>
      </c>
    </row>
    <row r="42" spans="1:10" x14ac:dyDescent="0.2">
      <c r="A42" s="60">
        <v>0</v>
      </c>
      <c r="B42" s="3">
        <v>13924</v>
      </c>
      <c r="C42" s="3">
        <v>50</v>
      </c>
      <c r="D42" s="8">
        <v>7249</v>
      </c>
      <c r="G42" s="60">
        <v>0</v>
      </c>
      <c r="H42" s="3">
        <v>13913</v>
      </c>
      <c r="I42" s="3">
        <v>68.421099999999996</v>
      </c>
      <c r="J42" s="8">
        <v>1550</v>
      </c>
    </row>
    <row r="43" spans="1:10" x14ac:dyDescent="0.2">
      <c r="A43" s="60">
        <v>0</v>
      </c>
      <c r="B43" s="3">
        <v>13923</v>
      </c>
      <c r="C43" s="3">
        <v>52</v>
      </c>
      <c r="D43" s="8">
        <v>6960</v>
      </c>
      <c r="G43" s="60">
        <v>0</v>
      </c>
      <c r="H43" s="3">
        <v>13912</v>
      </c>
      <c r="I43" s="3">
        <v>72</v>
      </c>
      <c r="J43" s="8">
        <v>6892</v>
      </c>
    </row>
    <row r="44" spans="1:10" x14ac:dyDescent="0.2">
      <c r="A44" s="60">
        <v>0</v>
      </c>
      <c r="B44" s="3">
        <v>13922</v>
      </c>
      <c r="C44" s="3">
        <v>53.75</v>
      </c>
      <c r="D44" s="8">
        <v>3668</v>
      </c>
      <c r="G44" s="60">
        <v>0</v>
      </c>
      <c r="H44" s="3">
        <v>13911</v>
      </c>
      <c r="I44" s="3">
        <v>73.333299999999994</v>
      </c>
      <c r="J44" s="8">
        <v>1689</v>
      </c>
    </row>
    <row r="45" spans="1:10" x14ac:dyDescent="0.2">
      <c r="A45" s="60">
        <v>0</v>
      </c>
      <c r="B45" s="3">
        <v>13921</v>
      </c>
      <c r="C45" s="3">
        <v>62.162199999999999</v>
      </c>
      <c r="D45" s="8">
        <v>1712</v>
      </c>
      <c r="G45" s="60">
        <v>0</v>
      </c>
      <c r="H45" s="3">
        <v>13910</v>
      </c>
      <c r="I45" s="3">
        <v>81.818200000000004</v>
      </c>
      <c r="J45" s="8">
        <v>3996</v>
      </c>
    </row>
    <row r="46" spans="1:10" ht="15" thickBot="1" x14ac:dyDescent="0.25">
      <c r="A46" s="61">
        <v>0</v>
      </c>
      <c r="B46" s="10">
        <v>13920</v>
      </c>
      <c r="C46" s="10">
        <v>72.5</v>
      </c>
      <c r="D46" s="11">
        <v>1453</v>
      </c>
      <c r="G46" s="61">
        <v>0</v>
      </c>
      <c r="H46" s="10">
        <v>13908</v>
      </c>
      <c r="I46" s="10">
        <v>85.714299999999994</v>
      </c>
      <c r="J46" s="11">
        <v>13119</v>
      </c>
    </row>
  </sheetData>
  <mergeCells count="22">
    <mergeCell ref="J20:K20"/>
    <mergeCell ref="G25:H25"/>
    <mergeCell ref="G39:J39"/>
    <mergeCell ref="G40:H40"/>
    <mergeCell ref="I40:J40"/>
    <mergeCell ref="H20:I20"/>
    <mergeCell ref="A4:D4"/>
    <mergeCell ref="A12:D12"/>
    <mergeCell ref="A13:B13"/>
    <mergeCell ref="C13:D13"/>
    <mergeCell ref="A19:E19"/>
    <mergeCell ref="G4:J4"/>
    <mergeCell ref="G12:J12"/>
    <mergeCell ref="G13:H13"/>
    <mergeCell ref="I13:J13"/>
    <mergeCell ref="G19:K19"/>
    <mergeCell ref="A25:B25"/>
    <mergeCell ref="A39:D39"/>
    <mergeCell ref="A40:B40"/>
    <mergeCell ref="C40:D40"/>
    <mergeCell ref="B20:C20"/>
    <mergeCell ref="D20:E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G72"/>
  <sheetViews>
    <sheetView topLeftCell="A50" workbookViewId="0">
      <selection activeCell="R68" activeCellId="1" sqref="K68:K70 R68:S70"/>
    </sheetView>
  </sheetViews>
  <sheetFormatPr baseColWidth="10" defaultRowHeight="14.25" x14ac:dyDescent="0.2"/>
  <cols>
    <col min="7" max="7" width="7.375" customWidth="1"/>
    <col min="8" max="8" width="12.5" customWidth="1"/>
    <col min="9" max="9" width="11" customWidth="1"/>
    <col min="12" max="12" width="11.375" bestFit="1" customWidth="1"/>
    <col min="13" max="13" width="11.375" customWidth="1"/>
    <col min="14" max="14" width="13.375" customWidth="1"/>
    <col min="21" max="21" width="7.375" customWidth="1"/>
    <col min="22" max="22" width="12.5" customWidth="1"/>
    <col min="26" max="27" width="11.375" customWidth="1"/>
  </cols>
  <sheetData>
    <row r="1" spans="1:33" ht="15" thickBot="1" x14ac:dyDescent="0.25">
      <c r="B1" t="s">
        <v>5</v>
      </c>
    </row>
    <row r="2" spans="1:33" x14ac:dyDescent="0.2">
      <c r="B2" s="100" t="s">
        <v>0</v>
      </c>
      <c r="C2" s="102" t="s">
        <v>1</v>
      </c>
      <c r="D2" s="102" t="s">
        <v>2</v>
      </c>
      <c r="E2" s="4" t="s">
        <v>1</v>
      </c>
      <c r="F2" s="5" t="s">
        <v>2</v>
      </c>
    </row>
    <row r="3" spans="1:33" x14ac:dyDescent="0.2">
      <c r="B3" s="103"/>
      <c r="C3" s="104"/>
      <c r="D3" s="104"/>
      <c r="E3" s="1" t="s">
        <v>3</v>
      </c>
      <c r="F3" s="6" t="s">
        <v>4</v>
      </c>
    </row>
    <row r="4" spans="1:33" x14ac:dyDescent="0.2">
      <c r="B4" s="7">
        <v>0</v>
      </c>
      <c r="C4" s="3">
        <v>437228</v>
      </c>
      <c r="D4" s="3">
        <v>96.93</v>
      </c>
      <c r="E4" s="3">
        <v>437228</v>
      </c>
      <c r="F4" s="8">
        <v>96.93</v>
      </c>
    </row>
    <row r="5" spans="1:33" ht="15" thickBot="1" x14ac:dyDescent="0.25">
      <c r="B5" s="9">
        <v>1</v>
      </c>
      <c r="C5" s="10">
        <v>13869</v>
      </c>
      <c r="D5" s="17">
        <v>3.07</v>
      </c>
      <c r="E5" s="10">
        <v>451097</v>
      </c>
      <c r="F5" s="11">
        <v>100</v>
      </c>
    </row>
    <row r="7" spans="1:33" ht="15" thickBot="1" x14ac:dyDescent="0.25">
      <c r="B7" t="s">
        <v>6</v>
      </c>
    </row>
    <row r="8" spans="1:33" x14ac:dyDescent="0.2">
      <c r="B8" s="100" t="s">
        <v>0</v>
      </c>
      <c r="C8" s="102" t="s">
        <v>1</v>
      </c>
      <c r="D8" s="102" t="s">
        <v>2</v>
      </c>
      <c r="E8" s="4" t="s">
        <v>1</v>
      </c>
      <c r="F8" s="5" t="s">
        <v>2</v>
      </c>
    </row>
    <row r="9" spans="1:33" x14ac:dyDescent="0.2">
      <c r="B9" s="103"/>
      <c r="C9" s="104"/>
      <c r="D9" s="104"/>
      <c r="E9" s="1" t="s">
        <v>3</v>
      </c>
      <c r="F9" s="6" t="s">
        <v>4</v>
      </c>
    </row>
    <row r="10" spans="1:33" x14ac:dyDescent="0.2">
      <c r="B10" s="7">
        <v>0</v>
      </c>
      <c r="C10" s="3">
        <v>415755</v>
      </c>
      <c r="D10" s="3">
        <v>92.76</v>
      </c>
      <c r="E10" s="3">
        <v>415755</v>
      </c>
      <c r="F10" s="8">
        <v>92.76</v>
      </c>
    </row>
    <row r="11" spans="1:33" ht="15" thickBot="1" x14ac:dyDescent="0.25">
      <c r="B11" s="9">
        <v>1</v>
      </c>
      <c r="C11" s="10">
        <v>32460</v>
      </c>
      <c r="D11" s="17">
        <v>7.24</v>
      </c>
      <c r="E11" s="10">
        <v>448215</v>
      </c>
      <c r="F11" s="11">
        <v>100</v>
      </c>
    </row>
    <row r="12" spans="1:33" ht="15" thickBot="1" x14ac:dyDescent="0.25"/>
    <row r="13" spans="1:33" ht="15" thickBot="1" x14ac:dyDescent="0.25">
      <c r="I13" s="100" t="s">
        <v>8</v>
      </c>
      <c r="J13" s="102"/>
      <c r="K13" s="102"/>
      <c r="L13" s="102"/>
      <c r="M13" s="102"/>
      <c r="N13" s="101"/>
      <c r="W13" s="100" t="s">
        <v>8</v>
      </c>
      <c r="X13" s="102"/>
      <c r="Y13" s="102"/>
      <c r="Z13" s="102"/>
      <c r="AA13" s="102"/>
      <c r="AB13" s="101"/>
    </row>
    <row r="14" spans="1:33" ht="30" x14ac:dyDescent="0.2">
      <c r="I14" s="103" t="s">
        <v>7</v>
      </c>
      <c r="J14" s="105" t="s">
        <v>0</v>
      </c>
      <c r="K14" s="105"/>
      <c r="L14" s="105"/>
      <c r="M14" s="105"/>
      <c r="N14" s="106"/>
      <c r="O14" s="18" t="s">
        <v>7</v>
      </c>
      <c r="P14" s="19" t="s">
        <v>10</v>
      </c>
      <c r="Q14" s="19" t="s">
        <v>11</v>
      </c>
      <c r="R14" s="19" t="s">
        <v>12</v>
      </c>
      <c r="S14" s="20" t="s">
        <v>13</v>
      </c>
      <c r="T14" s="28"/>
      <c r="W14" s="104" t="s">
        <v>7</v>
      </c>
      <c r="X14" s="105" t="s">
        <v>0</v>
      </c>
      <c r="Y14" s="105"/>
      <c r="Z14" s="105"/>
      <c r="AA14" s="105"/>
      <c r="AB14" s="106"/>
      <c r="AC14" s="18" t="s">
        <v>7</v>
      </c>
      <c r="AD14" s="19" t="s">
        <v>10</v>
      </c>
      <c r="AE14" s="19" t="s">
        <v>11</v>
      </c>
      <c r="AF14" s="19" t="s">
        <v>12</v>
      </c>
      <c r="AG14" s="20" t="s">
        <v>13</v>
      </c>
    </row>
    <row r="15" spans="1:33" x14ac:dyDescent="0.2">
      <c r="A15" s="27" t="s">
        <v>19</v>
      </c>
      <c r="B15" s="7">
        <v>1</v>
      </c>
      <c r="I15" s="103"/>
      <c r="J15" s="1">
        <v>0</v>
      </c>
      <c r="K15" s="1">
        <v>1</v>
      </c>
      <c r="L15" s="1"/>
      <c r="M15" s="1"/>
      <c r="N15" s="6" t="s">
        <v>9</v>
      </c>
      <c r="W15" s="104"/>
      <c r="X15" s="1">
        <v>0</v>
      </c>
      <c r="Y15" s="1">
        <v>1</v>
      </c>
      <c r="Z15" s="1"/>
      <c r="AA15" s="1"/>
      <c r="AB15" s="6" t="s">
        <v>9</v>
      </c>
    </row>
    <row r="16" spans="1:33" x14ac:dyDescent="0.2">
      <c r="A16" s="27" t="s">
        <v>20</v>
      </c>
      <c r="B16" s="7">
        <v>2</v>
      </c>
      <c r="G16" s="27">
        <f t="shared" ref="G16:G47" si="0">$L$48</f>
        <v>3.0745050399359783</v>
      </c>
      <c r="H16" s="27" t="s">
        <v>14</v>
      </c>
      <c r="I16" s="7">
        <v>6</v>
      </c>
      <c r="J16" s="2">
        <v>1088</v>
      </c>
      <c r="K16" s="2">
        <v>11</v>
      </c>
      <c r="L16" s="15">
        <f t="shared" ref="L16:L48" si="1">K16/N16*100</f>
        <v>1.0009099181073704</v>
      </c>
      <c r="M16" s="15">
        <f t="shared" ref="M16:M47" si="2">S16/R16</f>
        <v>1.2727272727272727</v>
      </c>
      <c r="N16" s="12">
        <v>1099</v>
      </c>
      <c r="O16" s="21">
        <v>6</v>
      </c>
      <c r="P16" s="22">
        <v>1</v>
      </c>
      <c r="Q16" s="22">
        <v>1099</v>
      </c>
      <c r="R16" s="22">
        <v>11</v>
      </c>
      <c r="S16" s="23">
        <v>14</v>
      </c>
      <c r="T16" s="29"/>
      <c r="U16" s="27">
        <f t="shared" ref="U16:U47" si="3">$Z$48</f>
        <v>7.2420601720156617</v>
      </c>
      <c r="V16" s="27" t="s">
        <v>18</v>
      </c>
      <c r="W16" s="7">
        <v>19</v>
      </c>
      <c r="X16" s="2">
        <v>8078</v>
      </c>
      <c r="Y16" s="2">
        <v>278</v>
      </c>
      <c r="Z16" s="15">
        <f t="shared" ref="Z16:Z48" si="4">Y16/AB16*100</f>
        <v>3.3269506941120151</v>
      </c>
      <c r="AA16" s="15">
        <f t="shared" ref="AA16:AA47" si="5">AG16/AF16</f>
        <v>1.2877697841726619</v>
      </c>
      <c r="AB16" s="12">
        <v>8356</v>
      </c>
      <c r="AC16" s="21">
        <v>19</v>
      </c>
      <c r="AD16" s="22">
        <v>1</v>
      </c>
      <c r="AE16" s="22">
        <v>8356</v>
      </c>
      <c r="AF16" s="22">
        <v>278</v>
      </c>
      <c r="AG16" s="23">
        <v>358</v>
      </c>
    </row>
    <row r="17" spans="1:33" x14ac:dyDescent="0.2">
      <c r="A17" s="27" t="s">
        <v>21</v>
      </c>
      <c r="B17" s="7">
        <v>3</v>
      </c>
      <c r="G17" s="27">
        <f t="shared" si="0"/>
        <v>3.0745050399359783</v>
      </c>
      <c r="H17" s="27" t="s">
        <v>15</v>
      </c>
      <c r="I17" s="7">
        <v>9</v>
      </c>
      <c r="J17" s="2">
        <v>14388</v>
      </c>
      <c r="K17" s="2">
        <v>160</v>
      </c>
      <c r="L17" s="15">
        <f t="shared" si="1"/>
        <v>1.0998075336816058</v>
      </c>
      <c r="M17" s="15">
        <f t="shared" si="2"/>
        <v>1.0874999999999999</v>
      </c>
      <c r="N17" s="12">
        <v>14548</v>
      </c>
      <c r="O17" s="21">
        <v>9</v>
      </c>
      <c r="P17" s="22">
        <v>1</v>
      </c>
      <c r="Q17" s="22">
        <v>14548</v>
      </c>
      <c r="R17" s="22">
        <v>160</v>
      </c>
      <c r="S17" s="23">
        <v>174</v>
      </c>
      <c r="T17" s="29"/>
      <c r="U17" s="27">
        <f t="shared" si="3"/>
        <v>7.2420601720156617</v>
      </c>
      <c r="V17" s="27" t="s">
        <v>34</v>
      </c>
      <c r="W17" s="7">
        <v>18</v>
      </c>
      <c r="X17" s="2">
        <v>2161</v>
      </c>
      <c r="Y17" s="2">
        <v>80</v>
      </c>
      <c r="Z17" s="15">
        <f t="shared" si="4"/>
        <v>3.5698348951361001</v>
      </c>
      <c r="AA17" s="15">
        <f t="shared" si="5"/>
        <v>1.1499999999999999</v>
      </c>
      <c r="AB17" s="12">
        <v>2241</v>
      </c>
      <c r="AC17" s="21">
        <v>18</v>
      </c>
      <c r="AD17" s="22">
        <v>1</v>
      </c>
      <c r="AE17" s="22">
        <v>2241</v>
      </c>
      <c r="AF17" s="22">
        <v>80</v>
      </c>
      <c r="AG17" s="23">
        <v>92</v>
      </c>
    </row>
    <row r="18" spans="1:33" x14ac:dyDescent="0.2">
      <c r="A18" s="27" t="s">
        <v>22</v>
      </c>
      <c r="B18" s="7">
        <v>4</v>
      </c>
      <c r="G18" s="27">
        <f t="shared" si="0"/>
        <v>3.0745050399359783</v>
      </c>
      <c r="H18" s="27" t="s">
        <v>16</v>
      </c>
      <c r="I18" s="7">
        <v>31</v>
      </c>
      <c r="J18" s="2">
        <v>8144</v>
      </c>
      <c r="K18" s="2">
        <v>94</v>
      </c>
      <c r="L18" s="15">
        <f t="shared" si="1"/>
        <v>1.1410536537994658</v>
      </c>
      <c r="M18" s="15">
        <f t="shared" si="2"/>
        <v>1.2765957446808511</v>
      </c>
      <c r="N18" s="12">
        <v>8238</v>
      </c>
      <c r="O18" s="21">
        <v>31</v>
      </c>
      <c r="P18" s="22">
        <v>1</v>
      </c>
      <c r="Q18" s="22">
        <v>8238</v>
      </c>
      <c r="R18" s="22">
        <v>94</v>
      </c>
      <c r="S18" s="23">
        <v>120</v>
      </c>
      <c r="T18" s="29"/>
      <c r="U18" s="27">
        <f t="shared" si="3"/>
        <v>7.2420601720156617</v>
      </c>
      <c r="V18" s="27" t="s">
        <v>14</v>
      </c>
      <c r="W18" s="7">
        <v>6</v>
      </c>
      <c r="X18" s="2">
        <v>1052</v>
      </c>
      <c r="Y18" s="2">
        <v>40</v>
      </c>
      <c r="Z18" s="15">
        <f t="shared" si="4"/>
        <v>3.6630036630036633</v>
      </c>
      <c r="AA18" s="15">
        <f t="shared" si="5"/>
        <v>1.25</v>
      </c>
      <c r="AB18" s="12">
        <v>1092</v>
      </c>
      <c r="AC18" s="21">
        <v>6</v>
      </c>
      <c r="AD18" s="22">
        <v>1</v>
      </c>
      <c r="AE18" s="22">
        <v>1092</v>
      </c>
      <c r="AF18" s="22">
        <v>40</v>
      </c>
      <c r="AG18" s="23">
        <v>50</v>
      </c>
    </row>
    <row r="19" spans="1:33" x14ac:dyDescent="0.2">
      <c r="A19" s="27" t="s">
        <v>23</v>
      </c>
      <c r="B19" s="7">
        <v>5</v>
      </c>
      <c r="G19" s="27">
        <f t="shared" si="0"/>
        <v>3.0745050399359783</v>
      </c>
      <c r="H19" s="27" t="s">
        <v>17</v>
      </c>
      <c r="I19" s="7">
        <v>23</v>
      </c>
      <c r="J19" s="2">
        <v>4220</v>
      </c>
      <c r="K19" s="2">
        <v>59</v>
      </c>
      <c r="L19" s="15">
        <f t="shared" si="1"/>
        <v>1.3788268286982941</v>
      </c>
      <c r="M19" s="15">
        <f t="shared" si="2"/>
        <v>1.0847457627118644</v>
      </c>
      <c r="N19" s="12">
        <v>4279</v>
      </c>
      <c r="O19" s="21">
        <v>23</v>
      </c>
      <c r="P19" s="22">
        <v>1</v>
      </c>
      <c r="Q19" s="22">
        <v>4279</v>
      </c>
      <c r="R19" s="22">
        <v>59</v>
      </c>
      <c r="S19" s="23">
        <v>64</v>
      </c>
      <c r="T19" s="29"/>
      <c r="U19" s="27">
        <f t="shared" si="3"/>
        <v>7.2420601720156617</v>
      </c>
      <c r="V19" s="27" t="s">
        <v>20</v>
      </c>
      <c r="W19" s="7">
        <v>2</v>
      </c>
      <c r="X19" s="2">
        <v>9565</v>
      </c>
      <c r="Y19" s="2">
        <v>386</v>
      </c>
      <c r="Z19" s="15">
        <f t="shared" si="4"/>
        <v>3.8790071349613107</v>
      </c>
      <c r="AA19" s="15">
        <f t="shared" si="5"/>
        <v>1.5129533678756477</v>
      </c>
      <c r="AB19" s="12">
        <v>9951</v>
      </c>
      <c r="AC19" s="21">
        <v>2</v>
      </c>
      <c r="AD19" s="22">
        <v>1</v>
      </c>
      <c r="AE19" s="22">
        <v>9951</v>
      </c>
      <c r="AF19" s="22">
        <v>386</v>
      </c>
      <c r="AG19" s="23">
        <v>584</v>
      </c>
    </row>
    <row r="20" spans="1:33" x14ac:dyDescent="0.2">
      <c r="A20" s="27" t="s">
        <v>14</v>
      </c>
      <c r="B20" s="7">
        <v>6</v>
      </c>
      <c r="G20" s="27">
        <f t="shared" si="0"/>
        <v>3.0745050399359783</v>
      </c>
      <c r="H20" s="27" t="s">
        <v>20</v>
      </c>
      <c r="I20" s="7">
        <v>2</v>
      </c>
      <c r="J20" s="2">
        <v>9983</v>
      </c>
      <c r="K20" s="2">
        <v>142</v>
      </c>
      <c r="L20" s="15">
        <f t="shared" si="1"/>
        <v>1.4024691358024692</v>
      </c>
      <c r="M20" s="15">
        <f t="shared" si="2"/>
        <v>1.1126760563380282</v>
      </c>
      <c r="N20" s="12">
        <v>10125</v>
      </c>
      <c r="O20" s="21">
        <v>2</v>
      </c>
      <c r="P20" s="22">
        <v>1</v>
      </c>
      <c r="Q20" s="22">
        <v>10125</v>
      </c>
      <c r="R20" s="22">
        <v>142</v>
      </c>
      <c r="S20" s="23">
        <v>158</v>
      </c>
      <c r="T20" s="29"/>
      <c r="U20" s="27">
        <f t="shared" si="3"/>
        <v>7.2420601720156617</v>
      </c>
      <c r="V20" s="27" t="s">
        <v>17</v>
      </c>
      <c r="W20" s="7">
        <v>23</v>
      </c>
      <c r="X20" s="2">
        <v>4098</v>
      </c>
      <c r="Y20" s="2">
        <v>174</v>
      </c>
      <c r="Z20" s="15">
        <f t="shared" si="4"/>
        <v>4.0730337078651688</v>
      </c>
      <c r="AA20" s="15">
        <f t="shared" si="5"/>
        <v>1.4942528735632183</v>
      </c>
      <c r="AB20" s="12">
        <v>4272</v>
      </c>
      <c r="AC20" s="21">
        <v>23</v>
      </c>
      <c r="AD20" s="22">
        <v>1</v>
      </c>
      <c r="AE20" s="22">
        <v>4272</v>
      </c>
      <c r="AF20" s="22">
        <v>174</v>
      </c>
      <c r="AG20" s="23">
        <v>260</v>
      </c>
    </row>
    <row r="21" spans="1:33" x14ac:dyDescent="0.2">
      <c r="A21" s="27" t="s">
        <v>24</v>
      </c>
      <c r="B21" s="7">
        <v>7</v>
      </c>
      <c r="G21" s="27">
        <f t="shared" si="0"/>
        <v>3.0745050399359783</v>
      </c>
      <c r="H21" s="27" t="s">
        <v>18</v>
      </c>
      <c r="I21" s="7">
        <v>19</v>
      </c>
      <c r="J21" s="2">
        <v>8441</v>
      </c>
      <c r="K21" s="2">
        <v>129</v>
      </c>
      <c r="L21" s="15">
        <f t="shared" si="1"/>
        <v>1.5052508751458578</v>
      </c>
      <c r="M21" s="15">
        <f t="shared" si="2"/>
        <v>1.2248062015503876</v>
      </c>
      <c r="N21" s="12">
        <v>8570</v>
      </c>
      <c r="O21" s="21">
        <v>19</v>
      </c>
      <c r="P21" s="22">
        <v>1</v>
      </c>
      <c r="Q21" s="22">
        <v>8570</v>
      </c>
      <c r="R21" s="22">
        <v>129</v>
      </c>
      <c r="S21" s="23">
        <v>158</v>
      </c>
      <c r="T21" s="29"/>
      <c r="U21" s="27">
        <f t="shared" si="3"/>
        <v>7.2420601720156617</v>
      </c>
      <c r="V21" s="27" t="s">
        <v>19</v>
      </c>
      <c r="W21" s="7">
        <v>1</v>
      </c>
      <c r="X21" s="2">
        <v>4190</v>
      </c>
      <c r="Y21" s="2">
        <v>178</v>
      </c>
      <c r="Z21" s="15">
        <f t="shared" si="4"/>
        <v>4.0750915750915748</v>
      </c>
      <c r="AA21" s="15">
        <f t="shared" si="5"/>
        <v>1.348314606741573</v>
      </c>
      <c r="AB21" s="12">
        <v>4368</v>
      </c>
      <c r="AC21" s="21">
        <v>1</v>
      </c>
      <c r="AD21" s="22">
        <v>1</v>
      </c>
      <c r="AE21" s="22">
        <v>4368</v>
      </c>
      <c r="AF21" s="22">
        <v>178</v>
      </c>
      <c r="AG21" s="23">
        <v>240</v>
      </c>
    </row>
    <row r="22" spans="1:33" x14ac:dyDescent="0.2">
      <c r="A22" s="27" t="s">
        <v>25</v>
      </c>
      <c r="B22" s="7">
        <v>8</v>
      </c>
      <c r="G22" s="27">
        <f t="shared" si="0"/>
        <v>3.0745050399359783</v>
      </c>
      <c r="H22" s="27" t="s">
        <v>31</v>
      </c>
      <c r="I22" s="7">
        <v>15</v>
      </c>
      <c r="J22" s="2">
        <v>66862</v>
      </c>
      <c r="K22" s="2">
        <v>1023</v>
      </c>
      <c r="L22" s="15">
        <f t="shared" si="1"/>
        <v>1.5069603005082124</v>
      </c>
      <c r="M22" s="15">
        <f t="shared" si="2"/>
        <v>1.206256109481916</v>
      </c>
      <c r="N22" s="12">
        <v>67885</v>
      </c>
      <c r="O22" s="21">
        <v>15</v>
      </c>
      <c r="P22" s="22">
        <v>1</v>
      </c>
      <c r="Q22" s="22">
        <v>67885</v>
      </c>
      <c r="R22" s="22">
        <v>1023</v>
      </c>
      <c r="S22" s="23">
        <v>1234</v>
      </c>
      <c r="T22" s="29"/>
      <c r="U22" s="27">
        <f t="shared" si="3"/>
        <v>7.2420601720156617</v>
      </c>
      <c r="V22" s="27" t="s">
        <v>31</v>
      </c>
      <c r="W22" s="7">
        <v>15</v>
      </c>
      <c r="X22" s="2">
        <v>64579</v>
      </c>
      <c r="Y22" s="2">
        <v>2870</v>
      </c>
      <c r="Z22" s="15">
        <f t="shared" si="4"/>
        <v>4.2550667912052065</v>
      </c>
      <c r="AA22" s="15">
        <f t="shared" si="5"/>
        <v>1.3275261324041812</v>
      </c>
      <c r="AB22" s="12">
        <v>67449</v>
      </c>
      <c r="AC22" s="21">
        <v>15</v>
      </c>
      <c r="AD22" s="22">
        <v>1</v>
      </c>
      <c r="AE22" s="22">
        <v>67449</v>
      </c>
      <c r="AF22" s="22">
        <v>2870</v>
      </c>
      <c r="AG22" s="23">
        <v>3810</v>
      </c>
    </row>
    <row r="23" spans="1:33" x14ac:dyDescent="0.2">
      <c r="A23" s="27" t="s">
        <v>15</v>
      </c>
      <c r="B23" s="7">
        <v>9</v>
      </c>
      <c r="G23" s="27">
        <f t="shared" si="0"/>
        <v>3.0745050399359783</v>
      </c>
      <c r="H23" s="27" t="s">
        <v>37</v>
      </c>
      <c r="I23" s="7">
        <v>22</v>
      </c>
      <c r="J23" s="2">
        <v>6508</v>
      </c>
      <c r="K23" s="2">
        <v>106</v>
      </c>
      <c r="L23" s="15">
        <f t="shared" si="1"/>
        <v>1.6026610220743878</v>
      </c>
      <c r="M23" s="15">
        <f t="shared" si="2"/>
        <v>1.2264150943396226</v>
      </c>
      <c r="N23" s="12">
        <v>6614</v>
      </c>
      <c r="O23" s="21">
        <v>22</v>
      </c>
      <c r="P23" s="22">
        <v>1</v>
      </c>
      <c r="Q23" s="22">
        <v>6614</v>
      </c>
      <c r="R23" s="22">
        <v>106</v>
      </c>
      <c r="S23" s="23">
        <v>130</v>
      </c>
      <c r="T23" s="29"/>
      <c r="U23" s="27">
        <f t="shared" si="3"/>
        <v>7.2420601720156617</v>
      </c>
      <c r="V23" s="27" t="s">
        <v>16</v>
      </c>
      <c r="W23" s="7">
        <v>31</v>
      </c>
      <c r="X23" s="2">
        <v>7788</v>
      </c>
      <c r="Y23" s="2">
        <v>347</v>
      </c>
      <c r="Z23" s="15">
        <f t="shared" si="4"/>
        <v>4.2655193607867243</v>
      </c>
      <c r="AA23" s="15">
        <f t="shared" si="5"/>
        <v>1.3544668587896254</v>
      </c>
      <c r="AB23" s="12">
        <v>8135</v>
      </c>
      <c r="AC23" s="21">
        <v>31</v>
      </c>
      <c r="AD23" s="22">
        <v>1</v>
      </c>
      <c r="AE23" s="22">
        <v>8135</v>
      </c>
      <c r="AF23" s="22">
        <v>347</v>
      </c>
      <c r="AG23" s="23">
        <v>470</v>
      </c>
    </row>
    <row r="24" spans="1:33" x14ac:dyDescent="0.2">
      <c r="A24" s="27" t="s">
        <v>26</v>
      </c>
      <c r="B24" s="7">
        <v>10</v>
      </c>
      <c r="G24" s="27">
        <f t="shared" si="0"/>
        <v>3.0745050399359783</v>
      </c>
      <c r="H24" s="27" t="s">
        <v>19</v>
      </c>
      <c r="I24" s="7">
        <v>1</v>
      </c>
      <c r="J24" s="2">
        <v>4354</v>
      </c>
      <c r="K24" s="2">
        <v>71</v>
      </c>
      <c r="L24" s="15">
        <f t="shared" si="1"/>
        <v>1.6045197740112995</v>
      </c>
      <c r="M24" s="15">
        <f t="shared" si="2"/>
        <v>1.2112676056338028</v>
      </c>
      <c r="N24" s="12">
        <v>4425</v>
      </c>
      <c r="O24" s="21">
        <v>1</v>
      </c>
      <c r="P24" s="22">
        <v>1</v>
      </c>
      <c r="Q24" s="22">
        <v>4425</v>
      </c>
      <c r="R24" s="22">
        <v>71</v>
      </c>
      <c r="S24" s="23">
        <v>86</v>
      </c>
      <c r="T24" s="29"/>
      <c r="U24" s="27">
        <f t="shared" si="3"/>
        <v>7.2420601720156617</v>
      </c>
      <c r="V24" s="27" t="s">
        <v>38</v>
      </c>
      <c r="W24" s="7">
        <v>24</v>
      </c>
      <c r="X24" s="2">
        <v>12823</v>
      </c>
      <c r="Y24" s="2">
        <v>648</v>
      </c>
      <c r="Z24" s="15">
        <f t="shared" si="4"/>
        <v>4.8103333085888202</v>
      </c>
      <c r="AA24" s="15">
        <f t="shared" si="5"/>
        <v>1.5925925925925926</v>
      </c>
      <c r="AB24" s="12">
        <v>13471</v>
      </c>
      <c r="AC24" s="21">
        <v>24</v>
      </c>
      <c r="AD24" s="22">
        <v>1</v>
      </c>
      <c r="AE24" s="22">
        <v>13471</v>
      </c>
      <c r="AF24" s="22">
        <v>648</v>
      </c>
      <c r="AG24" s="23">
        <v>1032</v>
      </c>
    </row>
    <row r="25" spans="1:33" x14ac:dyDescent="0.2">
      <c r="A25" s="27" t="s">
        <v>27</v>
      </c>
      <c r="B25" s="7">
        <v>11</v>
      </c>
      <c r="G25" s="27">
        <f t="shared" si="0"/>
        <v>3.0745050399359783</v>
      </c>
      <c r="H25" s="27" t="s">
        <v>38</v>
      </c>
      <c r="I25" s="7">
        <v>24</v>
      </c>
      <c r="J25" s="2">
        <v>13229</v>
      </c>
      <c r="K25" s="2">
        <v>255</v>
      </c>
      <c r="L25" s="15">
        <f t="shared" si="1"/>
        <v>1.8911302284188667</v>
      </c>
      <c r="M25" s="15">
        <f t="shared" si="2"/>
        <v>1.1686274509803922</v>
      </c>
      <c r="N25" s="12">
        <v>13484</v>
      </c>
      <c r="O25" s="21">
        <v>24</v>
      </c>
      <c r="P25" s="22">
        <v>1</v>
      </c>
      <c r="Q25" s="22">
        <v>13484</v>
      </c>
      <c r="R25" s="22">
        <v>255</v>
      </c>
      <c r="S25" s="23">
        <v>298</v>
      </c>
      <c r="T25" s="29"/>
      <c r="U25" s="27">
        <f t="shared" si="3"/>
        <v>7.2420601720156617</v>
      </c>
      <c r="V25" s="27" t="s">
        <v>37</v>
      </c>
      <c r="W25" s="7">
        <v>22</v>
      </c>
      <c r="X25" s="2">
        <v>6227</v>
      </c>
      <c r="Y25" s="2">
        <v>320</v>
      </c>
      <c r="Z25" s="15">
        <f t="shared" si="4"/>
        <v>4.8877348403849092</v>
      </c>
      <c r="AA25" s="15">
        <f t="shared" si="5"/>
        <v>1.39375</v>
      </c>
      <c r="AB25" s="12">
        <v>6547</v>
      </c>
      <c r="AC25" s="21">
        <v>22</v>
      </c>
      <c r="AD25" s="22">
        <v>1</v>
      </c>
      <c r="AE25" s="22">
        <v>6547</v>
      </c>
      <c r="AF25" s="22">
        <v>320</v>
      </c>
      <c r="AG25" s="23">
        <v>446</v>
      </c>
    </row>
    <row r="26" spans="1:33" x14ac:dyDescent="0.2">
      <c r="A26" s="27" t="s">
        <v>28</v>
      </c>
      <c r="B26" s="7">
        <v>12</v>
      </c>
      <c r="G26" s="27">
        <f t="shared" si="0"/>
        <v>3.0745050399359783</v>
      </c>
      <c r="H26" s="27" t="s">
        <v>34</v>
      </c>
      <c r="I26" s="7">
        <v>18</v>
      </c>
      <c r="J26" s="2">
        <v>2217</v>
      </c>
      <c r="K26" s="2">
        <v>44</v>
      </c>
      <c r="L26" s="15">
        <f t="shared" si="1"/>
        <v>1.9460415745245467</v>
      </c>
      <c r="M26" s="15">
        <f t="shared" si="2"/>
        <v>1.3636363636363635</v>
      </c>
      <c r="N26" s="12">
        <v>2261</v>
      </c>
      <c r="O26" s="21">
        <v>18</v>
      </c>
      <c r="P26" s="22">
        <v>1</v>
      </c>
      <c r="Q26" s="22">
        <v>2261</v>
      </c>
      <c r="R26" s="22">
        <v>44</v>
      </c>
      <c r="S26" s="23">
        <v>60</v>
      </c>
      <c r="T26" s="29"/>
      <c r="U26" s="27">
        <f t="shared" si="3"/>
        <v>7.2420601720156617</v>
      </c>
      <c r="V26" s="27" t="s">
        <v>25</v>
      </c>
      <c r="W26" s="7">
        <v>8</v>
      </c>
      <c r="X26" s="2">
        <v>9441</v>
      </c>
      <c r="Y26" s="2">
        <v>497</v>
      </c>
      <c r="Z26" s="15">
        <f t="shared" si="4"/>
        <v>5.0010062386798149</v>
      </c>
      <c r="AA26" s="15">
        <f t="shared" si="5"/>
        <v>1.5533199195171026</v>
      </c>
      <c r="AB26" s="12">
        <v>9938</v>
      </c>
      <c r="AC26" s="21">
        <v>8</v>
      </c>
      <c r="AD26" s="22">
        <v>1</v>
      </c>
      <c r="AE26" s="22">
        <v>9938</v>
      </c>
      <c r="AF26" s="22">
        <v>497</v>
      </c>
      <c r="AG26" s="23">
        <v>772</v>
      </c>
    </row>
    <row r="27" spans="1:33" x14ac:dyDescent="0.2">
      <c r="A27" s="27" t="s">
        <v>29</v>
      </c>
      <c r="B27" s="7">
        <v>13</v>
      </c>
      <c r="G27" s="27">
        <f t="shared" si="0"/>
        <v>3.0745050399359783</v>
      </c>
      <c r="H27" s="27" t="s">
        <v>30</v>
      </c>
      <c r="I27" s="7">
        <v>14</v>
      </c>
      <c r="J27" s="2">
        <v>23180</v>
      </c>
      <c r="K27" s="2">
        <v>490</v>
      </c>
      <c r="L27" s="15">
        <f t="shared" si="1"/>
        <v>2.0701309674693706</v>
      </c>
      <c r="M27" s="15">
        <f t="shared" si="2"/>
        <v>1.2612244897959184</v>
      </c>
      <c r="N27" s="12">
        <v>23670</v>
      </c>
      <c r="O27" s="21">
        <v>14</v>
      </c>
      <c r="P27" s="22">
        <v>1</v>
      </c>
      <c r="Q27" s="22">
        <v>23670</v>
      </c>
      <c r="R27" s="22">
        <v>490</v>
      </c>
      <c r="S27" s="23">
        <v>618</v>
      </c>
      <c r="T27" s="29"/>
      <c r="U27" s="27">
        <f t="shared" si="3"/>
        <v>7.2420601720156617</v>
      </c>
      <c r="V27" s="27" t="s">
        <v>44</v>
      </c>
      <c r="W27" s="7">
        <v>30</v>
      </c>
      <c r="X27" s="2">
        <v>40887</v>
      </c>
      <c r="Y27" s="2">
        <v>2281</v>
      </c>
      <c r="Z27" s="15">
        <f t="shared" si="4"/>
        <v>5.2840066716085987</v>
      </c>
      <c r="AA27" s="15">
        <f t="shared" si="5"/>
        <v>1.6317404647084612</v>
      </c>
      <c r="AB27" s="12">
        <v>43168</v>
      </c>
      <c r="AC27" s="21">
        <v>30</v>
      </c>
      <c r="AD27" s="22">
        <v>1</v>
      </c>
      <c r="AE27" s="22">
        <v>43168</v>
      </c>
      <c r="AF27" s="22">
        <v>2281</v>
      </c>
      <c r="AG27" s="23">
        <v>3722</v>
      </c>
    </row>
    <row r="28" spans="1:33" x14ac:dyDescent="0.2">
      <c r="A28" s="27" t="s">
        <v>46</v>
      </c>
      <c r="B28" s="7">
        <v>14</v>
      </c>
      <c r="G28" s="27">
        <f t="shared" si="0"/>
        <v>3.0745050399359783</v>
      </c>
      <c r="H28" s="27" t="s">
        <v>25</v>
      </c>
      <c r="I28" s="7">
        <v>8</v>
      </c>
      <c r="J28" s="2">
        <v>9847</v>
      </c>
      <c r="K28" s="2">
        <v>211</v>
      </c>
      <c r="L28" s="15">
        <f t="shared" si="1"/>
        <v>2.0978325710876917</v>
      </c>
      <c r="M28" s="15">
        <f t="shared" si="2"/>
        <v>1.3270142180094786</v>
      </c>
      <c r="N28" s="12">
        <v>10058</v>
      </c>
      <c r="O28" s="21">
        <v>8</v>
      </c>
      <c r="P28" s="22">
        <v>1</v>
      </c>
      <c r="Q28" s="22">
        <v>10058</v>
      </c>
      <c r="R28" s="22">
        <v>211</v>
      </c>
      <c r="S28" s="23">
        <v>280</v>
      </c>
      <c r="T28" s="29"/>
      <c r="U28" s="27">
        <f t="shared" si="3"/>
        <v>7.2420601720156617</v>
      </c>
      <c r="V28" s="27" t="s">
        <v>15</v>
      </c>
      <c r="W28" s="7">
        <v>9</v>
      </c>
      <c r="X28" s="2">
        <v>13353</v>
      </c>
      <c r="Y28" s="2">
        <v>750</v>
      </c>
      <c r="Z28" s="15">
        <f t="shared" si="4"/>
        <v>5.3180174430972134</v>
      </c>
      <c r="AA28" s="15">
        <f t="shared" si="5"/>
        <v>1.3759999999999999</v>
      </c>
      <c r="AB28" s="12">
        <v>14103</v>
      </c>
      <c r="AC28" s="21">
        <v>9</v>
      </c>
      <c r="AD28" s="22">
        <v>1</v>
      </c>
      <c r="AE28" s="22">
        <v>14103</v>
      </c>
      <c r="AF28" s="22">
        <v>750</v>
      </c>
      <c r="AG28" s="23">
        <v>1032</v>
      </c>
    </row>
    <row r="29" spans="1:33" x14ac:dyDescent="0.2">
      <c r="A29" s="27" t="s">
        <v>31</v>
      </c>
      <c r="B29" s="7">
        <v>15</v>
      </c>
      <c r="G29" s="27">
        <f t="shared" si="0"/>
        <v>3.0745050399359783</v>
      </c>
      <c r="H29" s="27" t="s">
        <v>44</v>
      </c>
      <c r="I29" s="7">
        <v>30</v>
      </c>
      <c r="J29" s="2">
        <v>42269</v>
      </c>
      <c r="K29" s="2">
        <v>989</v>
      </c>
      <c r="L29" s="15">
        <f t="shared" si="1"/>
        <v>2.286282306163022</v>
      </c>
      <c r="M29" s="15">
        <f t="shared" si="2"/>
        <v>1.4944388270980788</v>
      </c>
      <c r="N29" s="12">
        <v>43258</v>
      </c>
      <c r="O29" s="21">
        <v>30</v>
      </c>
      <c r="P29" s="22">
        <v>1</v>
      </c>
      <c r="Q29" s="22">
        <v>43258</v>
      </c>
      <c r="R29" s="22">
        <v>989</v>
      </c>
      <c r="S29" s="23">
        <v>1478</v>
      </c>
      <c r="T29" s="29"/>
      <c r="U29" s="27">
        <f t="shared" si="3"/>
        <v>7.2420601720156617</v>
      </c>
      <c r="V29" s="27" t="s">
        <v>42</v>
      </c>
      <c r="W29" s="7">
        <v>28</v>
      </c>
      <c r="X29" s="2">
        <v>9585</v>
      </c>
      <c r="Y29" s="2">
        <v>582</v>
      </c>
      <c r="Z29" s="15">
        <f t="shared" si="4"/>
        <v>5.7244024786072583</v>
      </c>
      <c r="AA29" s="15">
        <f t="shared" si="5"/>
        <v>1.7182130584192439</v>
      </c>
      <c r="AB29" s="12">
        <v>10167</v>
      </c>
      <c r="AC29" s="21">
        <v>28</v>
      </c>
      <c r="AD29" s="22">
        <v>1</v>
      </c>
      <c r="AE29" s="22">
        <v>10167</v>
      </c>
      <c r="AF29" s="22">
        <v>582</v>
      </c>
      <c r="AG29" s="23">
        <v>1000</v>
      </c>
    </row>
    <row r="30" spans="1:33" x14ac:dyDescent="0.2">
      <c r="A30" s="27" t="s">
        <v>32</v>
      </c>
      <c r="B30" s="7">
        <v>16</v>
      </c>
      <c r="G30" s="27">
        <f t="shared" si="0"/>
        <v>3.0745050399359783</v>
      </c>
      <c r="H30" s="27" t="s">
        <v>27</v>
      </c>
      <c r="I30" s="7">
        <v>11</v>
      </c>
      <c r="J30" s="2">
        <v>25967</v>
      </c>
      <c r="K30" s="2">
        <v>640</v>
      </c>
      <c r="L30" s="15">
        <f t="shared" si="1"/>
        <v>2.4053820423196903</v>
      </c>
      <c r="M30" s="15">
        <f t="shared" si="2"/>
        <v>1.496875</v>
      </c>
      <c r="N30" s="12">
        <v>26607</v>
      </c>
      <c r="O30" s="21">
        <v>11</v>
      </c>
      <c r="P30" s="22">
        <v>1</v>
      </c>
      <c r="Q30" s="22">
        <v>26607</v>
      </c>
      <c r="R30" s="22">
        <v>640</v>
      </c>
      <c r="S30" s="23">
        <v>958</v>
      </c>
      <c r="T30" s="29"/>
      <c r="U30" s="27">
        <f t="shared" si="3"/>
        <v>7.2420601720156617</v>
      </c>
      <c r="V30" s="27" t="s">
        <v>46</v>
      </c>
      <c r="W30" s="7">
        <v>14</v>
      </c>
      <c r="X30" s="2">
        <v>22510</v>
      </c>
      <c r="Y30" s="2">
        <v>1408</v>
      </c>
      <c r="Z30" s="15">
        <f t="shared" si="4"/>
        <v>5.886779831089556</v>
      </c>
      <c r="AA30" s="15">
        <f t="shared" si="5"/>
        <v>1.3877840909090908</v>
      </c>
      <c r="AB30" s="12">
        <v>23918</v>
      </c>
      <c r="AC30" s="21">
        <v>14</v>
      </c>
      <c r="AD30" s="22">
        <v>1</v>
      </c>
      <c r="AE30" s="22">
        <v>23918</v>
      </c>
      <c r="AF30" s="22">
        <v>1408</v>
      </c>
      <c r="AG30" s="23">
        <v>1954</v>
      </c>
    </row>
    <row r="31" spans="1:33" x14ac:dyDescent="0.2">
      <c r="A31" s="27" t="s">
        <v>33</v>
      </c>
      <c r="B31" s="7">
        <v>17</v>
      </c>
      <c r="G31" s="27">
        <f t="shared" si="0"/>
        <v>3.0745050399359783</v>
      </c>
      <c r="H31" s="27" t="s">
        <v>36</v>
      </c>
      <c r="I31" s="7">
        <v>21</v>
      </c>
      <c r="J31" s="2">
        <v>40515</v>
      </c>
      <c r="K31" s="2">
        <v>1023</v>
      </c>
      <c r="L31" s="15">
        <f t="shared" si="1"/>
        <v>2.4628051422793584</v>
      </c>
      <c r="M31" s="15">
        <f t="shared" si="2"/>
        <v>1.2961876832844574</v>
      </c>
      <c r="N31" s="12">
        <v>41538</v>
      </c>
      <c r="O31" s="21">
        <v>21</v>
      </c>
      <c r="P31" s="22">
        <v>1</v>
      </c>
      <c r="Q31" s="22">
        <v>41538</v>
      </c>
      <c r="R31" s="22">
        <v>1023</v>
      </c>
      <c r="S31" s="23">
        <v>1326</v>
      </c>
      <c r="T31" s="29"/>
      <c r="U31" s="27">
        <f t="shared" si="3"/>
        <v>7.2420601720156617</v>
      </c>
      <c r="V31" s="27" t="s">
        <v>23</v>
      </c>
      <c r="W31" s="7">
        <v>5</v>
      </c>
      <c r="X31" s="2">
        <v>10217</v>
      </c>
      <c r="Y31" s="2">
        <v>679</v>
      </c>
      <c r="Z31" s="15">
        <f t="shared" si="4"/>
        <v>6.2316446402349488</v>
      </c>
      <c r="AA31" s="15">
        <f t="shared" si="5"/>
        <v>1.3932253313696612</v>
      </c>
      <c r="AB31" s="12">
        <v>10896</v>
      </c>
      <c r="AC31" s="21">
        <v>5</v>
      </c>
      <c r="AD31" s="22">
        <v>1</v>
      </c>
      <c r="AE31" s="22">
        <v>10896</v>
      </c>
      <c r="AF31" s="22">
        <v>679</v>
      </c>
      <c r="AG31" s="23">
        <v>946</v>
      </c>
    </row>
    <row r="32" spans="1:33" x14ac:dyDescent="0.2">
      <c r="A32" s="27" t="s">
        <v>34</v>
      </c>
      <c r="B32" s="7">
        <v>18</v>
      </c>
      <c r="G32" s="27">
        <f t="shared" si="0"/>
        <v>3.0745050399359783</v>
      </c>
      <c r="H32" s="27" t="s">
        <v>21</v>
      </c>
      <c r="I32" s="7">
        <v>3</v>
      </c>
      <c r="J32" s="2">
        <v>1340</v>
      </c>
      <c r="K32" s="2">
        <v>34</v>
      </c>
      <c r="L32" s="15">
        <f t="shared" si="1"/>
        <v>2.4745269286754001</v>
      </c>
      <c r="M32" s="15">
        <f t="shared" si="2"/>
        <v>1</v>
      </c>
      <c r="N32" s="12">
        <v>1374</v>
      </c>
      <c r="O32" s="21">
        <v>3</v>
      </c>
      <c r="P32" s="22">
        <v>1</v>
      </c>
      <c r="Q32" s="22">
        <v>1374</v>
      </c>
      <c r="R32" s="22">
        <v>34</v>
      </c>
      <c r="S32" s="23">
        <v>34</v>
      </c>
      <c r="T32" s="29"/>
      <c r="U32" s="27">
        <f t="shared" si="3"/>
        <v>7.2420601720156617</v>
      </c>
      <c r="V32" s="27" t="s">
        <v>33</v>
      </c>
      <c r="W32" s="7">
        <v>17</v>
      </c>
      <c r="X32" s="2">
        <v>4734</v>
      </c>
      <c r="Y32" s="2">
        <v>323</v>
      </c>
      <c r="Z32" s="15">
        <f t="shared" si="4"/>
        <v>6.3871860787027872</v>
      </c>
      <c r="AA32" s="15">
        <f t="shared" si="5"/>
        <v>1.4427244582043344</v>
      </c>
      <c r="AB32" s="12">
        <v>5057</v>
      </c>
      <c r="AC32" s="21">
        <v>17</v>
      </c>
      <c r="AD32" s="22">
        <v>1</v>
      </c>
      <c r="AE32" s="22">
        <v>5057</v>
      </c>
      <c r="AF32" s="22">
        <v>323</v>
      </c>
      <c r="AG32" s="23">
        <v>466</v>
      </c>
    </row>
    <row r="33" spans="1:33" x14ac:dyDescent="0.2">
      <c r="A33" s="27" t="s">
        <v>18</v>
      </c>
      <c r="B33" s="7">
        <v>19</v>
      </c>
      <c r="G33" s="27">
        <f t="shared" si="0"/>
        <v>3.0745050399359783</v>
      </c>
      <c r="H33" s="27" t="s">
        <v>33</v>
      </c>
      <c r="I33" s="7">
        <v>17</v>
      </c>
      <c r="J33" s="2">
        <v>5034</v>
      </c>
      <c r="K33" s="2">
        <v>133</v>
      </c>
      <c r="L33" s="15">
        <f t="shared" si="1"/>
        <v>2.5740274820979292</v>
      </c>
      <c r="M33" s="15">
        <f t="shared" si="2"/>
        <v>1.2481203007518797</v>
      </c>
      <c r="N33" s="12">
        <v>5167</v>
      </c>
      <c r="O33" s="21">
        <v>17</v>
      </c>
      <c r="P33" s="22">
        <v>1</v>
      </c>
      <c r="Q33" s="22">
        <v>5167</v>
      </c>
      <c r="R33" s="22">
        <v>133</v>
      </c>
      <c r="S33" s="23">
        <v>166</v>
      </c>
      <c r="T33" s="29"/>
      <c r="U33" s="27">
        <f t="shared" si="3"/>
        <v>7.2420601720156617</v>
      </c>
      <c r="V33" s="27" t="s">
        <v>27</v>
      </c>
      <c r="W33" s="7">
        <v>11</v>
      </c>
      <c r="X33" s="2">
        <v>24730</v>
      </c>
      <c r="Y33" s="2">
        <v>1731</v>
      </c>
      <c r="Z33" s="15">
        <f t="shared" si="4"/>
        <v>6.5417028834889077</v>
      </c>
      <c r="AA33" s="15">
        <f t="shared" si="5"/>
        <v>1.5829000577700751</v>
      </c>
      <c r="AB33" s="12">
        <v>26461</v>
      </c>
      <c r="AC33" s="21">
        <v>11</v>
      </c>
      <c r="AD33" s="22">
        <v>1</v>
      </c>
      <c r="AE33" s="22">
        <v>26461</v>
      </c>
      <c r="AF33" s="22">
        <v>1731</v>
      </c>
      <c r="AG33" s="23">
        <v>2740</v>
      </c>
    </row>
    <row r="34" spans="1:33" x14ac:dyDescent="0.2">
      <c r="A34" s="27" t="s">
        <v>35</v>
      </c>
      <c r="B34" s="7">
        <v>20</v>
      </c>
      <c r="G34" s="27">
        <f t="shared" si="0"/>
        <v>3.0745050399359783</v>
      </c>
      <c r="H34" s="27" t="s">
        <v>42</v>
      </c>
      <c r="I34" s="7">
        <v>28</v>
      </c>
      <c r="J34" s="2">
        <v>10027</v>
      </c>
      <c r="K34" s="2">
        <v>268</v>
      </c>
      <c r="L34" s="15">
        <f t="shared" si="1"/>
        <v>2.6032054395337543</v>
      </c>
      <c r="M34" s="15">
        <f t="shared" si="2"/>
        <v>1.4253731343283582</v>
      </c>
      <c r="N34" s="12">
        <v>10295</v>
      </c>
      <c r="O34" s="21">
        <v>28</v>
      </c>
      <c r="P34" s="22">
        <v>1</v>
      </c>
      <c r="Q34" s="22">
        <v>10295</v>
      </c>
      <c r="R34" s="22">
        <v>268</v>
      </c>
      <c r="S34" s="23">
        <v>382</v>
      </c>
      <c r="T34" s="29"/>
      <c r="U34" s="27">
        <f t="shared" si="3"/>
        <v>7.2420601720156617</v>
      </c>
      <c r="V34" s="27" t="s">
        <v>21</v>
      </c>
      <c r="W34" s="7">
        <v>3</v>
      </c>
      <c r="X34" s="2">
        <v>1269</v>
      </c>
      <c r="Y34" s="2">
        <v>93</v>
      </c>
      <c r="Z34" s="15">
        <f t="shared" si="4"/>
        <v>6.8281938325991192</v>
      </c>
      <c r="AA34" s="15">
        <f t="shared" si="5"/>
        <v>1.5483870967741935</v>
      </c>
      <c r="AB34" s="12">
        <v>1362</v>
      </c>
      <c r="AC34" s="21">
        <v>3</v>
      </c>
      <c r="AD34" s="22">
        <v>1</v>
      </c>
      <c r="AE34" s="22">
        <v>1362</v>
      </c>
      <c r="AF34" s="22">
        <v>93</v>
      </c>
      <c r="AG34" s="23">
        <v>144</v>
      </c>
    </row>
    <row r="35" spans="1:33" x14ac:dyDescent="0.2">
      <c r="A35" s="27" t="s">
        <v>36</v>
      </c>
      <c r="B35" s="7">
        <v>21</v>
      </c>
      <c r="G35" s="27">
        <f t="shared" si="0"/>
        <v>3.0745050399359783</v>
      </c>
      <c r="H35" s="27" t="s">
        <v>23</v>
      </c>
      <c r="I35" s="7">
        <v>5</v>
      </c>
      <c r="J35" s="2">
        <v>10693</v>
      </c>
      <c r="K35" s="2">
        <v>292</v>
      </c>
      <c r="L35" s="15">
        <f t="shared" si="1"/>
        <v>2.6581702321347289</v>
      </c>
      <c r="M35" s="15">
        <f t="shared" si="2"/>
        <v>1.1438356164383561</v>
      </c>
      <c r="N35" s="12">
        <v>10985</v>
      </c>
      <c r="O35" s="21">
        <v>5</v>
      </c>
      <c r="P35" s="22">
        <v>1</v>
      </c>
      <c r="Q35" s="22">
        <v>10985</v>
      </c>
      <c r="R35" s="22">
        <v>292</v>
      </c>
      <c r="S35" s="23">
        <v>334</v>
      </c>
      <c r="T35" s="29"/>
      <c r="U35" s="27">
        <f t="shared" si="3"/>
        <v>7.2420601720156617</v>
      </c>
      <c r="V35" s="27" t="s">
        <v>36</v>
      </c>
      <c r="W35" s="7">
        <v>21</v>
      </c>
      <c r="X35" s="2">
        <v>38639</v>
      </c>
      <c r="Y35" s="2">
        <v>2874</v>
      </c>
      <c r="Z35" s="15">
        <f t="shared" si="4"/>
        <v>6.9231325127068626</v>
      </c>
      <c r="AA35" s="15">
        <f t="shared" si="5"/>
        <v>1.4154488517745303</v>
      </c>
      <c r="AB35" s="12">
        <v>41513</v>
      </c>
      <c r="AC35" s="21">
        <v>21</v>
      </c>
      <c r="AD35" s="22">
        <v>1</v>
      </c>
      <c r="AE35" s="22">
        <v>41513</v>
      </c>
      <c r="AF35" s="22">
        <v>2874</v>
      </c>
      <c r="AG35" s="23">
        <v>4068</v>
      </c>
    </row>
    <row r="36" spans="1:33" x14ac:dyDescent="0.2">
      <c r="A36" s="27" t="s">
        <v>37</v>
      </c>
      <c r="B36" s="7">
        <v>22</v>
      </c>
      <c r="G36" s="27">
        <f t="shared" si="0"/>
        <v>3.0745050399359783</v>
      </c>
      <c r="H36" s="27" t="s">
        <v>29</v>
      </c>
      <c r="I36" s="7">
        <v>13</v>
      </c>
      <c r="J36" s="2">
        <v>12196</v>
      </c>
      <c r="K36" s="2">
        <v>367</v>
      </c>
      <c r="L36" s="15">
        <f t="shared" si="1"/>
        <v>2.9212767651038765</v>
      </c>
      <c r="M36" s="15">
        <f t="shared" si="2"/>
        <v>1.3188010899182561</v>
      </c>
      <c r="N36" s="12">
        <v>12563</v>
      </c>
      <c r="O36" s="21">
        <v>13</v>
      </c>
      <c r="P36" s="22">
        <v>1</v>
      </c>
      <c r="Q36" s="22">
        <v>12563</v>
      </c>
      <c r="R36" s="22">
        <v>367</v>
      </c>
      <c r="S36" s="23">
        <v>484</v>
      </c>
      <c r="T36" s="29"/>
      <c r="U36" s="27">
        <f t="shared" si="3"/>
        <v>7.2420601720156617</v>
      </c>
      <c r="V36" s="27" t="s">
        <v>29</v>
      </c>
      <c r="W36" s="7">
        <v>13</v>
      </c>
      <c r="X36" s="2">
        <v>11591</v>
      </c>
      <c r="Y36" s="2">
        <v>912</v>
      </c>
      <c r="Z36" s="15">
        <f t="shared" si="4"/>
        <v>7.2942493801487638</v>
      </c>
      <c r="AA36" s="15">
        <f t="shared" si="5"/>
        <v>1.6469298245614035</v>
      </c>
      <c r="AB36" s="12">
        <v>12503</v>
      </c>
      <c r="AC36" s="21">
        <v>13</v>
      </c>
      <c r="AD36" s="22">
        <v>1</v>
      </c>
      <c r="AE36" s="22">
        <v>12503</v>
      </c>
      <c r="AF36" s="22">
        <v>912</v>
      </c>
      <c r="AG36" s="23">
        <v>1502</v>
      </c>
    </row>
    <row r="37" spans="1:33" x14ac:dyDescent="0.2">
      <c r="A37" s="27" t="s">
        <v>17</v>
      </c>
      <c r="B37" s="7">
        <v>23</v>
      </c>
      <c r="G37" s="27">
        <f t="shared" si="0"/>
        <v>3.0745050399359783</v>
      </c>
      <c r="H37" s="27" t="s">
        <v>26</v>
      </c>
      <c r="I37" s="7">
        <v>10</v>
      </c>
      <c r="J37" s="2">
        <v>6107</v>
      </c>
      <c r="K37" s="2">
        <v>217</v>
      </c>
      <c r="L37" s="15">
        <f t="shared" si="1"/>
        <v>3.4313725490196081</v>
      </c>
      <c r="M37" s="15">
        <f t="shared" si="2"/>
        <v>1.2626728110599079</v>
      </c>
      <c r="N37" s="12">
        <v>6324</v>
      </c>
      <c r="O37" s="21">
        <v>10</v>
      </c>
      <c r="P37" s="22">
        <v>1</v>
      </c>
      <c r="Q37" s="22">
        <v>6324</v>
      </c>
      <c r="R37" s="22">
        <v>217</v>
      </c>
      <c r="S37" s="23">
        <v>274</v>
      </c>
      <c r="T37" s="29"/>
      <c r="U37" s="27">
        <f t="shared" si="3"/>
        <v>7.2420601720156617</v>
      </c>
      <c r="V37" s="27" t="s">
        <v>35</v>
      </c>
      <c r="W37" s="7">
        <v>20</v>
      </c>
      <c r="X37" s="2">
        <v>16436</v>
      </c>
      <c r="Y37" s="2">
        <v>1429</v>
      </c>
      <c r="Z37" s="15">
        <f t="shared" si="4"/>
        <v>7.9988804925832628</v>
      </c>
      <c r="AA37" s="15">
        <f t="shared" si="5"/>
        <v>1.6109167249825052</v>
      </c>
      <c r="AB37" s="12">
        <v>17865</v>
      </c>
      <c r="AC37" s="21">
        <v>20</v>
      </c>
      <c r="AD37" s="22">
        <v>1</v>
      </c>
      <c r="AE37" s="22">
        <v>17865</v>
      </c>
      <c r="AF37" s="22">
        <v>1429</v>
      </c>
      <c r="AG37" s="23">
        <v>2302</v>
      </c>
    </row>
    <row r="38" spans="1:33" x14ac:dyDescent="0.2">
      <c r="A38" s="27" t="s">
        <v>38</v>
      </c>
      <c r="B38" s="7">
        <v>24</v>
      </c>
      <c r="G38" s="27">
        <f t="shared" si="0"/>
        <v>3.0745050399359783</v>
      </c>
      <c r="H38" s="27" t="s">
        <v>35</v>
      </c>
      <c r="I38" s="7">
        <v>20</v>
      </c>
      <c r="J38" s="2">
        <v>17017</v>
      </c>
      <c r="K38" s="2">
        <v>695</v>
      </c>
      <c r="L38" s="15">
        <f t="shared" si="1"/>
        <v>3.9238934056007229</v>
      </c>
      <c r="M38" s="15">
        <f t="shared" si="2"/>
        <v>1.4215827338129496</v>
      </c>
      <c r="N38" s="12">
        <v>17712</v>
      </c>
      <c r="O38" s="21">
        <v>20</v>
      </c>
      <c r="P38" s="22">
        <v>1</v>
      </c>
      <c r="Q38" s="22">
        <v>17712</v>
      </c>
      <c r="R38" s="22">
        <v>695</v>
      </c>
      <c r="S38" s="23">
        <v>988</v>
      </c>
      <c r="T38" s="29"/>
      <c r="U38" s="27">
        <f t="shared" si="3"/>
        <v>7.2420601720156617</v>
      </c>
      <c r="V38" s="27" t="s">
        <v>26</v>
      </c>
      <c r="W38" s="7">
        <v>10</v>
      </c>
      <c r="X38" s="2">
        <v>5812</v>
      </c>
      <c r="Y38" s="2">
        <v>525</v>
      </c>
      <c r="Z38" s="15">
        <f t="shared" si="4"/>
        <v>8.2846772920940506</v>
      </c>
      <c r="AA38" s="15">
        <f t="shared" si="5"/>
        <v>1.3942857142857144</v>
      </c>
      <c r="AB38" s="12">
        <v>6337</v>
      </c>
      <c r="AC38" s="21">
        <v>10</v>
      </c>
      <c r="AD38" s="22">
        <v>1</v>
      </c>
      <c r="AE38" s="22">
        <v>6337</v>
      </c>
      <c r="AF38" s="22">
        <v>525</v>
      </c>
      <c r="AG38" s="23">
        <v>732</v>
      </c>
    </row>
    <row r="39" spans="1:33" x14ac:dyDescent="0.2">
      <c r="A39" s="27" t="s">
        <v>39</v>
      </c>
      <c r="B39" s="7">
        <v>25</v>
      </c>
      <c r="G39" s="27">
        <f t="shared" si="0"/>
        <v>3.0745050399359783</v>
      </c>
      <c r="H39" s="27" t="s">
        <v>45</v>
      </c>
      <c r="I39" s="7">
        <v>32</v>
      </c>
      <c r="J39" s="2">
        <v>5627</v>
      </c>
      <c r="K39" s="2">
        <v>258</v>
      </c>
      <c r="L39" s="15">
        <f t="shared" si="1"/>
        <v>4.384027187765505</v>
      </c>
      <c r="M39" s="15">
        <f t="shared" si="2"/>
        <v>1.2248062015503876</v>
      </c>
      <c r="N39" s="12">
        <v>5885</v>
      </c>
      <c r="O39" s="21">
        <v>32</v>
      </c>
      <c r="P39" s="22">
        <v>1</v>
      </c>
      <c r="Q39" s="22">
        <v>5885</v>
      </c>
      <c r="R39" s="22">
        <v>258</v>
      </c>
      <c r="S39" s="23">
        <v>316</v>
      </c>
      <c r="T39" s="29"/>
      <c r="U39" s="27">
        <f t="shared" si="3"/>
        <v>7.2420601720156617</v>
      </c>
      <c r="V39" s="27" t="s">
        <v>40</v>
      </c>
      <c r="W39" s="7">
        <v>26</v>
      </c>
      <c r="X39" s="2">
        <v>9770</v>
      </c>
      <c r="Y39" s="2">
        <v>1080</v>
      </c>
      <c r="Z39" s="15">
        <f t="shared" si="4"/>
        <v>9.9539170506912438</v>
      </c>
      <c r="AA39" s="15">
        <f t="shared" si="5"/>
        <v>1.7203703703703703</v>
      </c>
      <c r="AB39" s="12">
        <v>10850</v>
      </c>
      <c r="AC39" s="21">
        <v>26</v>
      </c>
      <c r="AD39" s="22">
        <v>1</v>
      </c>
      <c r="AE39" s="22">
        <v>10850</v>
      </c>
      <c r="AF39" s="22">
        <v>1080</v>
      </c>
      <c r="AG39" s="23">
        <v>1858</v>
      </c>
    </row>
    <row r="40" spans="1:33" x14ac:dyDescent="0.2">
      <c r="A40" s="27" t="s">
        <v>40</v>
      </c>
      <c r="B40" s="7">
        <v>26</v>
      </c>
      <c r="G40" s="27">
        <f t="shared" si="0"/>
        <v>3.0745050399359783</v>
      </c>
      <c r="H40" s="27" t="s">
        <v>40</v>
      </c>
      <c r="I40" s="7">
        <v>26</v>
      </c>
      <c r="J40" s="2">
        <v>10444</v>
      </c>
      <c r="K40" s="2">
        <v>485</v>
      </c>
      <c r="L40" s="15">
        <f t="shared" si="1"/>
        <v>4.4377344679293618</v>
      </c>
      <c r="M40" s="15">
        <f t="shared" si="2"/>
        <v>1.5175257731958762</v>
      </c>
      <c r="N40" s="12">
        <v>10929</v>
      </c>
      <c r="O40" s="21">
        <v>26</v>
      </c>
      <c r="P40" s="22">
        <v>1</v>
      </c>
      <c r="Q40" s="22">
        <v>10929</v>
      </c>
      <c r="R40" s="22">
        <v>485</v>
      </c>
      <c r="S40" s="23">
        <v>736</v>
      </c>
      <c r="T40" s="29"/>
      <c r="U40" s="27">
        <f t="shared" si="3"/>
        <v>7.2420601720156617</v>
      </c>
      <c r="V40" s="27" t="s">
        <v>45</v>
      </c>
      <c r="W40" s="7">
        <v>32</v>
      </c>
      <c r="X40" s="2">
        <v>5262</v>
      </c>
      <c r="Y40" s="2">
        <v>604</v>
      </c>
      <c r="Z40" s="15">
        <f t="shared" si="4"/>
        <v>10.296624616433686</v>
      </c>
      <c r="AA40" s="15">
        <f t="shared" si="5"/>
        <v>1.7814569536423841</v>
      </c>
      <c r="AB40" s="12">
        <v>5866</v>
      </c>
      <c r="AC40" s="21">
        <v>32</v>
      </c>
      <c r="AD40" s="22">
        <v>1</v>
      </c>
      <c r="AE40" s="22">
        <v>5866</v>
      </c>
      <c r="AF40" s="22">
        <v>604</v>
      </c>
      <c r="AG40" s="23">
        <v>1076</v>
      </c>
    </row>
    <row r="41" spans="1:33" x14ac:dyDescent="0.2">
      <c r="A41" s="27" t="s">
        <v>41</v>
      </c>
      <c r="B41" s="7">
        <v>27</v>
      </c>
      <c r="G41" s="27">
        <f t="shared" si="0"/>
        <v>3.0745050399359783</v>
      </c>
      <c r="H41" s="27" t="s">
        <v>43</v>
      </c>
      <c r="I41" s="7">
        <v>29</v>
      </c>
      <c r="J41" s="2">
        <v>4488</v>
      </c>
      <c r="K41" s="2">
        <v>260</v>
      </c>
      <c r="L41" s="15">
        <f t="shared" si="1"/>
        <v>5.4759898904802018</v>
      </c>
      <c r="M41" s="15">
        <f t="shared" si="2"/>
        <v>1.2692307692307692</v>
      </c>
      <c r="N41" s="12">
        <v>4748</v>
      </c>
      <c r="O41" s="21">
        <v>29</v>
      </c>
      <c r="P41" s="22">
        <v>1</v>
      </c>
      <c r="Q41" s="22">
        <v>4748</v>
      </c>
      <c r="R41" s="22">
        <v>260</v>
      </c>
      <c r="S41" s="23">
        <v>330</v>
      </c>
      <c r="T41" s="29"/>
      <c r="U41" s="27">
        <f t="shared" si="3"/>
        <v>7.2420601720156617</v>
      </c>
      <c r="V41" s="27" t="s">
        <v>43</v>
      </c>
      <c r="W41" s="7">
        <v>29</v>
      </c>
      <c r="X41" s="2">
        <v>4228</v>
      </c>
      <c r="Y41" s="2">
        <v>518</v>
      </c>
      <c r="Z41" s="15">
        <f t="shared" si="4"/>
        <v>10.914454277286136</v>
      </c>
      <c r="AA41" s="15">
        <f t="shared" si="5"/>
        <v>1.6100386100386099</v>
      </c>
      <c r="AB41" s="12">
        <v>4746</v>
      </c>
      <c r="AC41" s="21">
        <v>29</v>
      </c>
      <c r="AD41" s="22">
        <v>1</v>
      </c>
      <c r="AE41" s="22">
        <v>4746</v>
      </c>
      <c r="AF41" s="22">
        <v>518</v>
      </c>
      <c r="AG41" s="23">
        <v>834</v>
      </c>
    </row>
    <row r="42" spans="1:33" x14ac:dyDescent="0.2">
      <c r="A42" s="27" t="s">
        <v>42</v>
      </c>
      <c r="B42" s="7">
        <v>28</v>
      </c>
      <c r="G42" s="27">
        <f t="shared" si="0"/>
        <v>3.0745050399359783</v>
      </c>
      <c r="H42" s="27" t="s">
        <v>28</v>
      </c>
      <c r="I42" s="7">
        <v>12</v>
      </c>
      <c r="J42" s="2">
        <v>14258</v>
      </c>
      <c r="K42" s="2">
        <v>865</v>
      </c>
      <c r="L42" s="15">
        <f t="shared" si="1"/>
        <v>5.7197645969715003</v>
      </c>
      <c r="M42" s="15">
        <f t="shared" si="2"/>
        <v>1.9953757225433526</v>
      </c>
      <c r="N42" s="12">
        <v>15123</v>
      </c>
      <c r="O42" s="21">
        <v>12</v>
      </c>
      <c r="P42" s="22">
        <v>1</v>
      </c>
      <c r="Q42" s="22">
        <v>15123</v>
      </c>
      <c r="R42" s="22">
        <v>865</v>
      </c>
      <c r="S42" s="23">
        <v>1726</v>
      </c>
      <c r="T42" s="29"/>
      <c r="U42" s="27">
        <f t="shared" si="3"/>
        <v>7.2420601720156617</v>
      </c>
      <c r="V42" s="27" t="s">
        <v>28</v>
      </c>
      <c r="W42" s="7">
        <v>12</v>
      </c>
      <c r="X42" s="2">
        <v>13303</v>
      </c>
      <c r="Y42" s="2">
        <v>1774</v>
      </c>
      <c r="Z42" s="15">
        <f t="shared" si="4"/>
        <v>11.766266498640313</v>
      </c>
      <c r="AA42" s="15">
        <f t="shared" si="5"/>
        <v>1.8906426155580609</v>
      </c>
      <c r="AB42" s="12">
        <v>15077</v>
      </c>
      <c r="AC42" s="21">
        <v>12</v>
      </c>
      <c r="AD42" s="22">
        <v>1</v>
      </c>
      <c r="AE42" s="22">
        <v>15077</v>
      </c>
      <c r="AF42" s="22">
        <v>1774</v>
      </c>
      <c r="AG42" s="23">
        <v>3354</v>
      </c>
    </row>
    <row r="43" spans="1:33" x14ac:dyDescent="0.2">
      <c r="A43" s="27" t="s">
        <v>43</v>
      </c>
      <c r="B43" s="7">
        <v>29</v>
      </c>
      <c r="G43" s="27">
        <f t="shared" si="0"/>
        <v>3.0745050399359783</v>
      </c>
      <c r="H43" s="27" t="s">
        <v>22</v>
      </c>
      <c r="I43" s="7">
        <v>4</v>
      </c>
      <c r="J43" s="2">
        <v>2138</v>
      </c>
      <c r="K43" s="2">
        <v>134</v>
      </c>
      <c r="L43" s="15">
        <f t="shared" si="1"/>
        <v>5.897887323943662</v>
      </c>
      <c r="M43" s="15">
        <f t="shared" si="2"/>
        <v>1.4179104477611941</v>
      </c>
      <c r="N43" s="12">
        <v>2272</v>
      </c>
      <c r="O43" s="21">
        <v>4</v>
      </c>
      <c r="P43" s="22">
        <v>1</v>
      </c>
      <c r="Q43" s="22">
        <v>2272</v>
      </c>
      <c r="R43" s="22">
        <v>134</v>
      </c>
      <c r="S43" s="23">
        <v>190</v>
      </c>
      <c r="T43" s="29"/>
      <c r="U43" s="27">
        <f t="shared" si="3"/>
        <v>7.2420601720156617</v>
      </c>
      <c r="V43" s="27" t="s">
        <v>24</v>
      </c>
      <c r="W43" s="7">
        <v>7</v>
      </c>
      <c r="X43" s="2">
        <v>20480</v>
      </c>
      <c r="Y43" s="2">
        <v>3134</v>
      </c>
      <c r="Z43" s="15">
        <f t="shared" si="4"/>
        <v>13.271787922418904</v>
      </c>
      <c r="AA43" s="15">
        <f t="shared" si="5"/>
        <v>1.9948947032546267</v>
      </c>
      <c r="AB43" s="12">
        <v>23614</v>
      </c>
      <c r="AC43" s="21">
        <v>7</v>
      </c>
      <c r="AD43" s="22">
        <v>1</v>
      </c>
      <c r="AE43" s="22">
        <v>23614</v>
      </c>
      <c r="AF43" s="22">
        <v>3134</v>
      </c>
      <c r="AG43" s="23">
        <v>6252</v>
      </c>
    </row>
    <row r="44" spans="1:33" x14ac:dyDescent="0.2">
      <c r="A44" s="27" t="s">
        <v>44</v>
      </c>
      <c r="B44" s="7">
        <v>30</v>
      </c>
      <c r="G44" s="27">
        <f t="shared" si="0"/>
        <v>3.0745050399359783</v>
      </c>
      <c r="H44" s="27" t="s">
        <v>39</v>
      </c>
      <c r="I44" s="7">
        <v>25</v>
      </c>
      <c r="J44" s="2">
        <v>9928</v>
      </c>
      <c r="K44" s="2">
        <v>671</v>
      </c>
      <c r="L44" s="15">
        <f t="shared" si="1"/>
        <v>6.3307859232003025</v>
      </c>
      <c r="M44" s="15">
        <f t="shared" si="2"/>
        <v>1.406855439642325</v>
      </c>
      <c r="N44" s="12">
        <v>10599</v>
      </c>
      <c r="O44" s="21">
        <v>25</v>
      </c>
      <c r="P44" s="22">
        <v>1</v>
      </c>
      <c r="Q44" s="22">
        <v>10599</v>
      </c>
      <c r="R44" s="22">
        <v>671</v>
      </c>
      <c r="S44" s="23">
        <v>944</v>
      </c>
      <c r="T44" s="29"/>
      <c r="U44" s="27">
        <f t="shared" si="3"/>
        <v>7.2420601720156617</v>
      </c>
      <c r="V44" s="27" t="s">
        <v>22</v>
      </c>
      <c r="W44" s="7">
        <v>4</v>
      </c>
      <c r="X44" s="2">
        <v>1916</v>
      </c>
      <c r="Y44" s="2">
        <v>321</v>
      </c>
      <c r="Z44" s="15">
        <f t="shared" si="4"/>
        <v>14.34957532409477</v>
      </c>
      <c r="AA44" s="15">
        <f t="shared" si="5"/>
        <v>1.6137071651090342</v>
      </c>
      <c r="AB44" s="12">
        <v>2237</v>
      </c>
      <c r="AC44" s="21">
        <v>4</v>
      </c>
      <c r="AD44" s="22">
        <v>1</v>
      </c>
      <c r="AE44" s="22">
        <v>2237</v>
      </c>
      <c r="AF44" s="22">
        <v>321</v>
      </c>
      <c r="AG44" s="23">
        <v>518</v>
      </c>
    </row>
    <row r="45" spans="1:33" x14ac:dyDescent="0.2">
      <c r="A45" s="27" t="s">
        <v>16</v>
      </c>
      <c r="B45" s="7">
        <v>31</v>
      </c>
      <c r="G45" s="27">
        <f t="shared" si="0"/>
        <v>3.0745050399359783</v>
      </c>
      <c r="H45" s="27" t="s">
        <v>24</v>
      </c>
      <c r="I45" s="7">
        <v>7</v>
      </c>
      <c r="J45" s="2">
        <v>22433</v>
      </c>
      <c r="K45" s="2">
        <v>1673</v>
      </c>
      <c r="L45" s="15">
        <f t="shared" si="1"/>
        <v>6.9401808678337336</v>
      </c>
      <c r="M45" s="15">
        <f t="shared" si="2"/>
        <v>1.6282127913927078</v>
      </c>
      <c r="N45" s="12">
        <v>24106</v>
      </c>
      <c r="O45" s="21">
        <v>7</v>
      </c>
      <c r="P45" s="22">
        <v>1</v>
      </c>
      <c r="Q45" s="22">
        <v>24106</v>
      </c>
      <c r="R45" s="22">
        <v>1673</v>
      </c>
      <c r="S45" s="23">
        <v>2724</v>
      </c>
      <c r="T45" s="29"/>
      <c r="U45" s="27">
        <f t="shared" si="3"/>
        <v>7.2420601720156617</v>
      </c>
      <c r="V45" s="27" t="s">
        <v>39</v>
      </c>
      <c r="W45" s="7">
        <v>25</v>
      </c>
      <c r="X45" s="2">
        <v>8975</v>
      </c>
      <c r="Y45" s="2">
        <v>1528</v>
      </c>
      <c r="Z45" s="15">
        <f t="shared" si="4"/>
        <v>14.54822431686185</v>
      </c>
      <c r="AA45" s="15">
        <f t="shared" si="5"/>
        <v>1.6937172774869109</v>
      </c>
      <c r="AB45" s="12">
        <v>10503</v>
      </c>
      <c r="AC45" s="21">
        <v>25</v>
      </c>
      <c r="AD45" s="22">
        <v>1</v>
      </c>
      <c r="AE45" s="22">
        <v>10503</v>
      </c>
      <c r="AF45" s="22">
        <v>1528</v>
      </c>
      <c r="AG45" s="23">
        <v>2588</v>
      </c>
    </row>
    <row r="46" spans="1:33" x14ac:dyDescent="0.2">
      <c r="A46" s="27" t="s">
        <v>45</v>
      </c>
      <c r="B46" s="7">
        <v>32</v>
      </c>
      <c r="G46" s="27">
        <f t="shared" si="0"/>
        <v>3.0745050399359783</v>
      </c>
      <c r="H46" s="27" t="s">
        <v>32</v>
      </c>
      <c r="I46" s="7">
        <v>16</v>
      </c>
      <c r="J46" s="2">
        <v>14833</v>
      </c>
      <c r="K46" s="2">
        <v>1134</v>
      </c>
      <c r="L46" s="15">
        <f t="shared" si="1"/>
        <v>7.1021481806225335</v>
      </c>
      <c r="M46" s="15">
        <f t="shared" si="2"/>
        <v>1.564373897707231</v>
      </c>
      <c r="N46" s="12">
        <v>15967</v>
      </c>
      <c r="O46" s="21">
        <v>16</v>
      </c>
      <c r="P46" s="22">
        <v>1</v>
      </c>
      <c r="Q46" s="22">
        <v>15967</v>
      </c>
      <c r="R46" s="22">
        <v>1134</v>
      </c>
      <c r="S46" s="23">
        <v>1774</v>
      </c>
      <c r="T46" s="29"/>
      <c r="U46" s="27">
        <f t="shared" si="3"/>
        <v>7.2420601720156617</v>
      </c>
      <c r="V46" s="27" t="s">
        <v>32</v>
      </c>
      <c r="W46" s="7">
        <v>16</v>
      </c>
      <c r="X46" s="2">
        <v>13491</v>
      </c>
      <c r="Y46" s="2">
        <v>2340</v>
      </c>
      <c r="Z46" s="15">
        <f t="shared" si="4"/>
        <v>14.781125639567936</v>
      </c>
      <c r="AA46" s="15">
        <f t="shared" si="5"/>
        <v>1.8401709401709401</v>
      </c>
      <c r="AB46" s="12">
        <v>15831</v>
      </c>
      <c r="AC46" s="21">
        <v>16</v>
      </c>
      <c r="AD46" s="22">
        <v>1</v>
      </c>
      <c r="AE46" s="22">
        <v>15831</v>
      </c>
      <c r="AF46" s="22">
        <v>2340</v>
      </c>
      <c r="AG46" s="23">
        <v>4306</v>
      </c>
    </row>
    <row r="47" spans="1:33" ht="15" thickBot="1" x14ac:dyDescent="0.25">
      <c r="G47" s="27">
        <f t="shared" si="0"/>
        <v>3.0745050399359783</v>
      </c>
      <c r="H47" s="27" t="s">
        <v>41</v>
      </c>
      <c r="I47" s="7">
        <v>27</v>
      </c>
      <c r="J47" s="2">
        <v>9453</v>
      </c>
      <c r="K47" s="2">
        <v>936</v>
      </c>
      <c r="L47" s="15">
        <f t="shared" si="1"/>
        <v>9.009529309846954</v>
      </c>
      <c r="M47" s="15">
        <f t="shared" si="2"/>
        <v>1.3226495726495726</v>
      </c>
      <c r="N47" s="12">
        <v>10389</v>
      </c>
      <c r="O47" s="24">
        <v>27</v>
      </c>
      <c r="P47" s="25">
        <v>1</v>
      </c>
      <c r="Q47" s="25">
        <v>10389</v>
      </c>
      <c r="R47" s="25">
        <v>936</v>
      </c>
      <c r="S47" s="26">
        <v>1238</v>
      </c>
      <c r="T47" s="29"/>
      <c r="U47" s="27">
        <f t="shared" si="3"/>
        <v>7.2420601720156617</v>
      </c>
      <c r="V47" s="27" t="s">
        <v>41</v>
      </c>
      <c r="W47" s="7">
        <v>27</v>
      </c>
      <c r="X47" s="2">
        <v>8565</v>
      </c>
      <c r="Y47" s="2">
        <v>1756</v>
      </c>
      <c r="Z47" s="15">
        <f t="shared" si="4"/>
        <v>17.013855246584633</v>
      </c>
      <c r="AA47" s="15">
        <f t="shared" si="5"/>
        <v>1.6913439635535308</v>
      </c>
      <c r="AB47" s="12">
        <v>10321</v>
      </c>
      <c r="AC47" s="24">
        <v>27</v>
      </c>
      <c r="AD47" s="25">
        <v>1</v>
      </c>
      <c r="AE47" s="25">
        <v>10321</v>
      </c>
      <c r="AF47" s="25">
        <v>1756</v>
      </c>
      <c r="AG47" s="26">
        <v>2970</v>
      </c>
    </row>
    <row r="48" spans="1:33" ht="15" thickBot="1" x14ac:dyDescent="0.25">
      <c r="I48" s="9" t="s">
        <v>9</v>
      </c>
      <c r="J48" s="13">
        <v>437228</v>
      </c>
      <c r="K48" s="13">
        <v>13869</v>
      </c>
      <c r="L48" s="16">
        <f t="shared" si="1"/>
        <v>3.0745050399359783</v>
      </c>
      <c r="M48" s="15">
        <f t="shared" ref="M48" si="6">S48/R48</f>
        <v>1.4273559737544164</v>
      </c>
      <c r="N48" s="14">
        <v>451097</v>
      </c>
      <c r="O48" s="21"/>
      <c r="P48" s="22">
        <v>0</v>
      </c>
      <c r="Q48" s="22">
        <v>451097</v>
      </c>
      <c r="R48" s="22">
        <v>13869</v>
      </c>
      <c r="S48" s="23">
        <v>19796</v>
      </c>
      <c r="T48" s="29"/>
      <c r="W48" s="9" t="s">
        <v>9</v>
      </c>
      <c r="X48" s="13">
        <v>415755</v>
      </c>
      <c r="Y48" s="13">
        <v>32460</v>
      </c>
      <c r="Z48" s="16">
        <f t="shared" si="4"/>
        <v>7.2420601720156617</v>
      </c>
      <c r="AA48" s="15">
        <f t="shared" ref="AA48" si="7">AG48/AF48</f>
        <v>1.6166974738139248</v>
      </c>
      <c r="AB48" s="14">
        <v>448215</v>
      </c>
      <c r="AC48" s="21"/>
      <c r="AD48" s="22">
        <v>0</v>
      </c>
      <c r="AE48" s="22">
        <v>448215</v>
      </c>
      <c r="AF48" s="22">
        <v>32460</v>
      </c>
      <c r="AG48" s="23">
        <v>52478</v>
      </c>
    </row>
    <row r="52" spans="8:19" ht="15" thickBot="1" x14ac:dyDescent="0.25"/>
    <row r="53" spans="8:19" ht="15.75" thickBot="1" x14ac:dyDescent="0.25">
      <c r="H53" s="31" t="s">
        <v>1</v>
      </c>
      <c r="I53" s="100" t="s">
        <v>51</v>
      </c>
      <c r="J53" s="102"/>
      <c r="K53" s="102"/>
      <c r="L53" s="101"/>
    </row>
    <row r="54" spans="8:19" ht="30" x14ac:dyDescent="0.2">
      <c r="I54" s="103" t="s">
        <v>52</v>
      </c>
      <c r="J54" s="105" t="s">
        <v>0</v>
      </c>
      <c r="K54" s="105"/>
      <c r="L54" s="106"/>
      <c r="M54" s="18" t="s">
        <v>52</v>
      </c>
      <c r="N54" s="19" t="s">
        <v>10</v>
      </c>
      <c r="O54" s="19" t="s">
        <v>11</v>
      </c>
      <c r="P54" s="19" t="s">
        <v>12</v>
      </c>
      <c r="Q54" s="20" t="s">
        <v>13</v>
      </c>
    </row>
    <row r="55" spans="8:19" x14ac:dyDescent="0.2">
      <c r="I55" s="103"/>
      <c r="J55" s="1">
        <v>0</v>
      </c>
      <c r="K55" s="1">
        <v>1</v>
      </c>
      <c r="L55" s="6" t="s">
        <v>9</v>
      </c>
      <c r="M55" s="21"/>
    </row>
    <row r="56" spans="8:19" ht="28.5" x14ac:dyDescent="0.2">
      <c r="I56" s="7" t="s">
        <v>53</v>
      </c>
      <c r="J56" s="2">
        <v>315374</v>
      </c>
      <c r="K56" s="2">
        <v>10079</v>
      </c>
      <c r="L56" s="12">
        <v>325453</v>
      </c>
      <c r="M56" s="21" t="s">
        <v>53</v>
      </c>
      <c r="N56" s="22">
        <v>1</v>
      </c>
      <c r="O56" s="22">
        <v>325453</v>
      </c>
      <c r="P56" s="22">
        <v>10079</v>
      </c>
      <c r="Q56" s="23">
        <v>14544</v>
      </c>
      <c r="R56">
        <f>K56/L56*100</f>
        <v>3.0969141473576829</v>
      </c>
      <c r="S56">
        <f>Q56/P56</f>
        <v>1.4430002976485763</v>
      </c>
    </row>
    <row r="57" spans="8:19" ht="28.5" x14ac:dyDescent="0.2">
      <c r="I57" s="7" t="s">
        <v>54</v>
      </c>
      <c r="J57" s="2">
        <v>119334</v>
      </c>
      <c r="K57" s="2">
        <v>3727</v>
      </c>
      <c r="L57" s="12">
        <v>123061</v>
      </c>
      <c r="M57" s="21" t="s">
        <v>54</v>
      </c>
      <c r="N57" s="22">
        <v>1</v>
      </c>
      <c r="O57" s="22">
        <v>123061</v>
      </c>
      <c r="P57" s="22">
        <v>3727</v>
      </c>
      <c r="Q57" s="23">
        <v>5174</v>
      </c>
      <c r="R57">
        <f t="shared" ref="R57:R58" si="8">K57/L57*100</f>
        <v>3.0285793224498416</v>
      </c>
      <c r="S57">
        <f t="shared" ref="S57:S58" si="9">Q57/P57</f>
        <v>1.3882479205795546</v>
      </c>
    </row>
    <row r="58" spans="8:19" ht="29.25" thickBot="1" x14ac:dyDescent="0.25">
      <c r="I58" s="7" t="s">
        <v>55</v>
      </c>
      <c r="J58" s="2">
        <v>1300</v>
      </c>
      <c r="K58" s="2">
        <v>37</v>
      </c>
      <c r="L58" s="12">
        <v>1337</v>
      </c>
      <c r="M58" s="24" t="s">
        <v>55</v>
      </c>
      <c r="N58" s="25">
        <v>1</v>
      </c>
      <c r="O58" s="25">
        <v>1337</v>
      </c>
      <c r="P58" s="25">
        <v>37</v>
      </c>
      <c r="Q58" s="26">
        <v>48</v>
      </c>
      <c r="R58">
        <f t="shared" si="8"/>
        <v>2.7673896783844425</v>
      </c>
      <c r="S58">
        <f t="shared" si="9"/>
        <v>1.2972972972972974</v>
      </c>
    </row>
    <row r="59" spans="8:19" x14ac:dyDescent="0.2">
      <c r="I59" s="7" t="s">
        <v>9</v>
      </c>
      <c r="J59" s="2">
        <v>436008</v>
      </c>
      <c r="K59" s="2">
        <v>13843</v>
      </c>
      <c r="L59" s="12">
        <v>449851</v>
      </c>
      <c r="N59" s="22">
        <v>0</v>
      </c>
      <c r="O59" s="22">
        <v>449851</v>
      </c>
      <c r="P59" s="22">
        <v>13843</v>
      </c>
      <c r="Q59" s="23">
        <v>19766</v>
      </c>
    </row>
    <row r="60" spans="8:19" ht="15" thickBot="1" x14ac:dyDescent="0.25">
      <c r="I60" s="107" t="s">
        <v>56</v>
      </c>
      <c r="J60" s="108"/>
      <c r="K60" s="108"/>
      <c r="L60" s="109"/>
    </row>
    <row r="61" spans="8:19" ht="16.5" x14ac:dyDescent="0.2">
      <c r="H61" s="32" t="s">
        <v>57</v>
      </c>
    </row>
    <row r="62" spans="8:19" x14ac:dyDescent="0.2">
      <c r="H62" s="33"/>
    </row>
    <row r="63" spans="8:19" ht="18" x14ac:dyDescent="0.2">
      <c r="H63" s="34" t="s">
        <v>58</v>
      </c>
    </row>
    <row r="64" spans="8:19" ht="18.75" thickBot="1" x14ac:dyDescent="0.25">
      <c r="H64" s="35"/>
    </row>
    <row r="65" spans="8:19" ht="15.75" thickBot="1" x14ac:dyDescent="0.25">
      <c r="H65" s="36" t="s">
        <v>1</v>
      </c>
      <c r="I65" s="100" t="s">
        <v>51</v>
      </c>
      <c r="J65" s="102"/>
      <c r="K65" s="102"/>
      <c r="L65" s="101"/>
    </row>
    <row r="66" spans="8:19" ht="30" x14ac:dyDescent="0.2">
      <c r="I66" s="103" t="s">
        <v>52</v>
      </c>
      <c r="J66" s="105" t="s">
        <v>0</v>
      </c>
      <c r="K66" s="105"/>
      <c r="L66" s="106"/>
      <c r="M66" s="18" t="s">
        <v>52</v>
      </c>
      <c r="N66" s="19" t="s">
        <v>10</v>
      </c>
      <c r="O66" s="19" t="s">
        <v>11</v>
      </c>
      <c r="P66" s="19" t="s">
        <v>12</v>
      </c>
      <c r="Q66" s="20" t="s">
        <v>13</v>
      </c>
    </row>
    <row r="67" spans="8:19" x14ac:dyDescent="0.2">
      <c r="I67" s="103"/>
      <c r="J67" s="1">
        <v>0</v>
      </c>
      <c r="K67" s="1">
        <v>1</v>
      </c>
      <c r="L67" s="6" t="s">
        <v>9</v>
      </c>
      <c r="M67" s="21"/>
    </row>
    <row r="68" spans="8:19" ht="28.5" x14ac:dyDescent="0.2">
      <c r="I68" s="7" t="s">
        <v>53</v>
      </c>
      <c r="J68" s="2">
        <v>300646</v>
      </c>
      <c r="K68" s="2">
        <v>23199</v>
      </c>
      <c r="L68" s="12">
        <v>323845</v>
      </c>
      <c r="M68" s="21" t="s">
        <v>53</v>
      </c>
      <c r="N68" s="22">
        <v>1</v>
      </c>
      <c r="O68" s="22">
        <v>323845</v>
      </c>
      <c r="P68" s="22">
        <v>23199</v>
      </c>
      <c r="Q68" s="23">
        <v>37526</v>
      </c>
      <c r="R68">
        <f>K68/L68*100</f>
        <v>7.1636122218962779</v>
      </c>
      <c r="S68">
        <f>Q68/P68</f>
        <v>1.6175697228328807</v>
      </c>
    </row>
    <row r="69" spans="8:19" ht="28.5" x14ac:dyDescent="0.2">
      <c r="I69" s="7" t="s">
        <v>54</v>
      </c>
      <c r="J69" s="2">
        <v>112634</v>
      </c>
      <c r="K69" s="2">
        <v>9116</v>
      </c>
      <c r="L69" s="12">
        <v>121750</v>
      </c>
      <c r="M69" s="21" t="s">
        <v>54</v>
      </c>
      <c r="N69" s="22">
        <v>1</v>
      </c>
      <c r="O69" s="22">
        <v>121750</v>
      </c>
      <c r="P69" s="22">
        <v>9116</v>
      </c>
      <c r="Q69" s="23">
        <v>14632</v>
      </c>
      <c r="R69">
        <f t="shared" ref="R69:R70" si="10">K69/L69*100</f>
        <v>7.4874743326488709</v>
      </c>
      <c r="S69">
        <f t="shared" ref="S69:S70" si="11">Q69/P69</f>
        <v>1.6050899517332162</v>
      </c>
    </row>
    <row r="70" spans="8:19" ht="29.25" thickBot="1" x14ac:dyDescent="0.25">
      <c r="I70" s="7" t="s">
        <v>55</v>
      </c>
      <c r="J70" s="2">
        <v>1260</v>
      </c>
      <c r="K70" s="2">
        <v>100</v>
      </c>
      <c r="L70" s="12">
        <v>1360</v>
      </c>
      <c r="M70" s="24" t="s">
        <v>55</v>
      </c>
      <c r="N70" s="25">
        <v>1</v>
      </c>
      <c r="O70" s="25">
        <v>1360</v>
      </c>
      <c r="P70" s="25">
        <v>100</v>
      </c>
      <c r="Q70" s="26">
        <v>256</v>
      </c>
      <c r="R70">
        <f t="shared" si="10"/>
        <v>7.3529411764705888</v>
      </c>
      <c r="S70">
        <f t="shared" si="11"/>
        <v>2.56</v>
      </c>
    </row>
    <row r="71" spans="8:19" x14ac:dyDescent="0.2">
      <c r="I71" s="7" t="s">
        <v>9</v>
      </c>
      <c r="J71" s="2">
        <v>414540</v>
      </c>
      <c r="K71" s="2">
        <v>32415</v>
      </c>
      <c r="L71" s="12">
        <v>446955</v>
      </c>
      <c r="N71" s="22">
        <v>0</v>
      </c>
      <c r="O71" s="22">
        <v>446955</v>
      </c>
      <c r="P71" s="22">
        <v>32415</v>
      </c>
      <c r="Q71" s="23">
        <v>52414</v>
      </c>
    </row>
    <row r="72" spans="8:19" ht="15" thickBot="1" x14ac:dyDescent="0.25">
      <c r="I72" s="107" t="s">
        <v>59</v>
      </c>
      <c r="J72" s="108"/>
      <c r="K72" s="108"/>
      <c r="L72" s="109"/>
    </row>
  </sheetData>
  <sortState ref="T16:AF47">
    <sortCondition ref="Y16:Y47"/>
  </sortState>
  <mergeCells count="20">
    <mergeCell ref="I60:L60"/>
    <mergeCell ref="I65:L65"/>
    <mergeCell ref="I66:I67"/>
    <mergeCell ref="J66:L66"/>
    <mergeCell ref="I72:L72"/>
    <mergeCell ref="W13:AB13"/>
    <mergeCell ref="W14:W15"/>
    <mergeCell ref="X14:AB14"/>
    <mergeCell ref="I53:L53"/>
    <mergeCell ref="I54:I55"/>
    <mergeCell ref="J54:L54"/>
    <mergeCell ref="I13:N13"/>
    <mergeCell ref="I14:I15"/>
    <mergeCell ref="J14:N14"/>
    <mergeCell ref="B2:B3"/>
    <mergeCell ref="C2:C3"/>
    <mergeCell ref="D2:D3"/>
    <mergeCell ref="B8:B9"/>
    <mergeCell ref="C8:C9"/>
    <mergeCell ref="D8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Cuadro 8 (2)</vt:lpstr>
      <vt:lpstr>Índice</vt:lpstr>
      <vt:lpstr>PRIM</vt:lpstr>
      <vt:lpstr>SEC</vt:lpstr>
      <vt:lpstr>EMS</vt:lpstr>
      <vt:lpstr>Hoja4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Degante Mendez</dc:creator>
  <cp:lastModifiedBy>Luis Alberto Degante Mendez</cp:lastModifiedBy>
  <dcterms:created xsi:type="dcterms:W3CDTF">2017-09-18T16:37:11Z</dcterms:created>
  <dcterms:modified xsi:type="dcterms:W3CDTF">2019-07-30T18:01:10Z</dcterms:modified>
</cp:coreProperties>
</file>